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185" yWindow="-15" windowWidth="10230" windowHeight="7950" activeTab="1"/>
  </bookViews>
  <sheets>
    <sheet name="2月菜單" sheetId="10" r:id="rId1"/>
    <sheet name="素食" sheetId="12" r:id="rId2"/>
    <sheet name="第四週" sheetId="5" state="hidden" r:id="rId3"/>
    <sheet name="第五週" sheetId="7" state="hidden" r:id="rId4"/>
    <sheet name="工作表1" sheetId="14" r:id="rId5"/>
  </sheets>
  <definedNames>
    <definedName name="_xlnm.Print_Area" localSheetId="0">'2月菜單'!$A$1:$N$16</definedName>
    <definedName name="_xlnm.Print_Area" localSheetId="1">素食!$A$1:$N$15</definedName>
  </definedNames>
  <calcPr calcId="145621"/>
</workbook>
</file>

<file path=xl/calcChain.xml><?xml version="1.0" encoding="utf-8"?>
<calcChain xmlns="http://schemas.openxmlformats.org/spreadsheetml/2006/main">
  <c r="N14" i="12" l="1"/>
  <c r="N13" i="12"/>
  <c r="N12" i="12"/>
  <c r="N11" i="12"/>
  <c r="N10" i="12"/>
  <c r="N9" i="12"/>
  <c r="N8" i="12"/>
  <c r="N7" i="12"/>
  <c r="N6" i="12"/>
  <c r="N5" i="12"/>
  <c r="N4" i="12"/>
  <c r="N13" i="10" l="1"/>
  <c r="N14" i="10" l="1"/>
  <c r="N12" i="10"/>
  <c r="N11" i="10"/>
  <c r="N10" i="10"/>
  <c r="N9" i="10"/>
  <c r="N8" i="10"/>
  <c r="N7" i="10"/>
  <c r="N6" i="10"/>
  <c r="N5" i="10"/>
  <c r="N4" i="10"/>
  <c r="AO34" i="5" l="1"/>
  <c r="AO34" i="7"/>
  <c r="AG34" i="5"/>
  <c r="AG34" i="7"/>
  <c r="Y35" i="5"/>
  <c r="Y34" i="5"/>
  <c r="Y33" i="5"/>
  <c r="Y35" i="7"/>
  <c r="Y34" i="7"/>
  <c r="Q34" i="5"/>
  <c r="Q34" i="7"/>
  <c r="I34" i="5"/>
  <c r="I34" i="7"/>
  <c r="AN21" i="7" l="1"/>
  <c r="AM21" i="7"/>
  <c r="AO35" i="7" s="1"/>
  <c r="AF21" i="7"/>
  <c r="AE21" i="7"/>
  <c r="AG35" i="7" s="1"/>
  <c r="P21" i="7"/>
  <c r="O21" i="7"/>
  <c r="Q35" i="7" s="1"/>
  <c r="H21" i="7"/>
  <c r="G21" i="7"/>
  <c r="I35" i="7" s="1"/>
  <c r="AN21" i="5"/>
  <c r="AM21" i="5"/>
  <c r="AO35" i="5" s="1"/>
  <c r="AF21" i="5"/>
  <c r="AE21" i="5"/>
  <c r="AG35" i="5" s="1"/>
  <c r="P21" i="5"/>
  <c r="O21" i="5"/>
  <c r="Q35" i="5" s="1"/>
  <c r="H21" i="5"/>
  <c r="G21" i="5"/>
  <c r="I35" i="5" s="1"/>
  <c r="AN5" i="5" l="1"/>
  <c r="AK5" i="5"/>
  <c r="AO33" i="5" s="1"/>
  <c r="AN5" i="7"/>
  <c r="AK5" i="7"/>
  <c r="AO33" i="7" s="1"/>
  <c r="P6" i="5" l="1"/>
  <c r="M6" i="5"/>
  <c r="AF5" i="7" l="1"/>
  <c r="AC5" i="7"/>
  <c r="AG33" i="7" s="1"/>
  <c r="X5" i="7" l="1"/>
  <c r="U5" i="7"/>
  <c r="Y33" i="7" s="1"/>
  <c r="X5" i="5" l="1"/>
  <c r="AO36" i="5" l="1"/>
  <c r="AO39" i="5" s="1"/>
  <c r="AO36" i="7"/>
  <c r="AO39" i="7" s="1"/>
  <c r="AG36" i="5"/>
  <c r="AG36" i="7"/>
  <c r="AG39" i="7" s="1"/>
  <c r="Y36" i="5"/>
  <c r="Y39" i="5" s="1"/>
  <c r="Y36" i="7"/>
  <c r="Y39" i="7" s="1"/>
  <c r="Q36" i="5"/>
  <c r="Q36" i="7"/>
  <c r="I36" i="5"/>
  <c r="I36" i="7"/>
  <c r="AF5" i="5" l="1"/>
  <c r="AC5" i="5"/>
  <c r="AG33" i="5" s="1"/>
  <c r="AG39" i="5" s="1"/>
  <c r="P5" i="5"/>
  <c r="M5" i="5"/>
  <c r="H5" i="5"/>
  <c r="E5" i="5"/>
  <c r="I33" i="5" s="1"/>
  <c r="I39" i="5" s="1"/>
  <c r="P6" i="7"/>
  <c r="M6" i="7"/>
  <c r="P5" i="7"/>
  <c r="M5" i="7"/>
  <c r="H5" i="7"/>
  <c r="E5" i="7"/>
  <c r="I33" i="7" s="1"/>
  <c r="I39" i="7" s="1"/>
  <c r="Q33" i="7" l="1"/>
  <c r="Q39" i="7" s="1"/>
  <c r="Q33" i="5"/>
  <c r="Q39" i="5" s="1"/>
  <c r="AI3" i="7" l="1"/>
  <c r="AA3" i="7"/>
  <c r="S3" i="7" l="1"/>
  <c r="K3" i="7"/>
  <c r="AI3" i="5"/>
  <c r="AA3" i="5"/>
  <c r="S3" i="5"/>
  <c r="K3" i="5"/>
</calcChain>
</file>

<file path=xl/sharedStrings.xml><?xml version="1.0" encoding="utf-8"?>
<sst xmlns="http://schemas.openxmlformats.org/spreadsheetml/2006/main" count="501" uniqueCount="189">
  <si>
    <t>人數</t>
    <phoneticPr fontId="20" type="noConversion"/>
  </si>
  <si>
    <t>青
菜</t>
    <phoneticPr fontId="20" type="noConversion"/>
  </si>
  <si>
    <t>湯</t>
    <phoneticPr fontId="20" type="noConversion"/>
  </si>
  <si>
    <t>菜名</t>
    <phoneticPr fontId="20" type="noConversion"/>
  </si>
  <si>
    <t>食材</t>
    <phoneticPr fontId="20" type="noConversion"/>
  </si>
  <si>
    <t>每人(g)</t>
    <phoneticPr fontId="20" type="noConversion"/>
  </si>
  <si>
    <t>單位</t>
    <phoneticPr fontId="20" type="noConversion"/>
  </si>
  <si>
    <t>單位</t>
    <phoneticPr fontId="20" type="noConversion"/>
  </si>
  <si>
    <t>屏東縣</t>
  </si>
  <si>
    <t>副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</si>
  <si>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</si>
  <si>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</si>
  <si>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</si>
  <si>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</si>
  <si>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</si>
  <si>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</si>
  <si>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</si>
  <si>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每人(g)</t>
    <phoneticPr fontId="20" type="noConversion"/>
  </si>
  <si>
    <t>主
食</t>
    <phoneticPr fontId="20" type="noConversion"/>
  </si>
  <si>
    <t>主
菜</t>
    <phoneticPr fontId="20" type="noConversion"/>
  </si>
  <si>
    <t>供應商:大聚便當有限公司 住址:屏東縣內埔鄉豐田村興中二巷26號 負責人:林國榮 營養師:張文琴 電話:08-7798900</t>
    <phoneticPr fontId="20" type="noConversion"/>
  </si>
  <si>
    <t>公斤</t>
    <phoneticPr fontId="20" type="noConversion"/>
  </si>
  <si>
    <t>採購量</t>
    <phoneticPr fontId="20" type="noConversion"/>
  </si>
  <si>
    <t>C</t>
    <phoneticPr fontId="20" type="noConversion"/>
  </si>
  <si>
    <t>P</t>
    <phoneticPr fontId="20" type="noConversion"/>
  </si>
  <si>
    <t>P</t>
    <phoneticPr fontId="20" type="noConversion"/>
  </si>
  <si>
    <t>V</t>
    <phoneticPr fontId="20" type="noConversion"/>
  </si>
  <si>
    <t>V</t>
    <phoneticPr fontId="20" type="noConversion"/>
  </si>
  <si>
    <t xml:space="preserve">總熱量  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</si>
  <si>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</si>
  <si>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</si>
  <si>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</si>
  <si>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</si>
  <si>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廠商營養師:</t>
    <phoneticPr fontId="20" type="noConversion"/>
  </si>
  <si>
    <t>校長:</t>
    <phoneticPr fontId="20" type="noConversion"/>
  </si>
  <si>
    <t>標章類別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</si>
  <si>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</si>
  <si>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</si>
  <si>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</si>
  <si>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</si>
  <si>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>執行秘書: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</si>
  <si>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</si>
  <si>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</si>
  <si>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</si>
  <si>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</si>
  <si>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 xml:space="preserve">總熱量  </t>
    <phoneticPr fontId="20" type="noConversion"/>
  </si>
  <si>
    <t xml:space="preserve">乳品類(份) 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</si>
  <si>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</si>
  <si>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</si>
  <si>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</si>
  <si>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</si>
  <si>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副菜2</t>
  </si>
  <si>
    <t>(煮)</t>
    <phoneticPr fontId="20" type="noConversion"/>
  </si>
  <si>
    <t>米</t>
    <phoneticPr fontId="20" type="noConversion"/>
  </si>
  <si>
    <t>(煮)</t>
    <phoneticPr fontId="20" type="noConversion"/>
  </si>
  <si>
    <t>川燙肉絲改單份的肉類</t>
    <phoneticPr fontId="20" type="noConversion"/>
  </si>
  <si>
    <t>滷肉臊改單份的肉類</t>
    <phoneticPr fontId="20" type="noConversion"/>
  </si>
  <si>
    <t xml:space="preserve">         【大聚便當有限公司】</t>
    <phoneticPr fontId="20" type="noConversion"/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</si>
  <si>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</si>
  <si>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</si>
  <si>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</si>
  <si>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</si>
  <si>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</si>
  <si>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</si>
  <si>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全榖雜糧類(份)</t>
    <phoneticPr fontId="20" type="noConversion"/>
  </si>
  <si>
    <t>豆魚蛋肉類(份)</t>
    <phoneticPr fontId="20" type="noConversion"/>
  </si>
  <si>
    <t>蔬  菜  類(份)</t>
    <phoneticPr fontId="20" type="noConversion"/>
  </si>
  <si>
    <t>熱量</t>
    <phoneticPr fontId="20" type="noConversion"/>
  </si>
  <si>
    <t>素食</t>
    <phoneticPr fontId="20" type="noConversion"/>
  </si>
  <si>
    <t>糙</t>
    <phoneticPr fontId="20" type="noConversion"/>
  </si>
  <si>
    <t>白米</t>
    <phoneticPr fontId="20" type="noConversion"/>
  </si>
  <si>
    <t>米</t>
    <phoneticPr fontId="20" type="noConversion"/>
  </si>
  <si>
    <t>糙米</t>
    <phoneticPr fontId="20" type="noConversion"/>
  </si>
  <si>
    <t>飯</t>
    <phoneticPr fontId="20" type="noConversion"/>
  </si>
  <si>
    <t>白</t>
    <phoneticPr fontId="20" type="noConversion"/>
  </si>
  <si>
    <t>1~3</t>
    <phoneticPr fontId="20" type="noConversion"/>
  </si>
  <si>
    <t>1~3</t>
    <phoneticPr fontId="20" type="noConversion"/>
  </si>
  <si>
    <t>1~3</t>
    <phoneticPr fontId="20" type="noConversion"/>
  </si>
  <si>
    <t xml:space="preserve">有機青菜       </t>
  </si>
  <si>
    <t>水果每人1份</t>
    <phoneticPr fontId="20" type="noConversion"/>
  </si>
  <si>
    <t>白</t>
    <phoneticPr fontId="20" type="noConversion"/>
  </si>
  <si>
    <t>白米飯</t>
    <phoneticPr fontId="20" type="noConversion"/>
  </si>
  <si>
    <t>白</t>
    <phoneticPr fontId="20" type="noConversion"/>
  </si>
  <si>
    <t>糙米飯</t>
    <phoneticPr fontId="20" type="noConversion"/>
  </si>
  <si>
    <t>糙米飯</t>
    <phoneticPr fontId="20" type="noConversion"/>
  </si>
  <si>
    <t>白米飯</t>
    <phoneticPr fontId="20" type="noConversion"/>
  </si>
  <si>
    <t xml:space="preserve"> 109學年度    第二學期  第 9週學生午餐供應週期性食譜設計表</t>
    <phoneticPr fontId="20" type="noConversion"/>
  </si>
  <si>
    <t xml:space="preserve"> 109學年度    第二學期  第 10週學生午餐供應週期性食譜設計表</t>
    <phoneticPr fontId="20" type="noConversion"/>
  </si>
  <si>
    <t xml:space="preserve">時令蔬菜            </t>
    <phoneticPr fontId="20" type="noConversion"/>
  </si>
  <si>
    <t xml:space="preserve">時令蔬菜          </t>
    <phoneticPr fontId="20" type="noConversion"/>
  </si>
  <si>
    <t xml:space="preserve">時令蔬菜            </t>
    <phoneticPr fontId="20" type="noConversion"/>
  </si>
  <si>
    <t>麵</t>
    <phoneticPr fontId="20" type="noConversion"/>
  </si>
  <si>
    <t>條</t>
    <phoneticPr fontId="20" type="noConversion"/>
  </si>
  <si>
    <t>糙米飯</t>
    <phoneticPr fontId="20" type="noConversion"/>
  </si>
  <si>
    <t>(五)</t>
    <phoneticPr fontId="20" type="noConversion"/>
  </si>
  <si>
    <t>麵條</t>
    <phoneticPr fontId="20" type="noConversion"/>
  </si>
  <si>
    <t>鶴聲國中</t>
    <phoneticPr fontId="20" type="noConversion"/>
  </si>
  <si>
    <t>※本校一律使用國產豬.牛肉※</t>
    <phoneticPr fontId="20" type="noConversion"/>
  </si>
  <si>
    <t>※本校一律使用國產豬.牛肉※</t>
    <phoneticPr fontId="20" type="noConversion"/>
  </si>
  <si>
    <t>時</t>
    <phoneticPr fontId="20" type="noConversion"/>
  </si>
  <si>
    <t xml:space="preserve">時令青菜              </t>
    <phoneticPr fontId="20" type="noConversion"/>
  </si>
  <si>
    <t>有</t>
    <phoneticPr fontId="20" type="noConversion"/>
  </si>
  <si>
    <t xml:space="preserve">有機青菜              </t>
    <phoneticPr fontId="20" type="noConversion"/>
  </si>
  <si>
    <t>令</t>
    <phoneticPr fontId="20" type="noConversion"/>
  </si>
  <si>
    <t>(例:大陸妹、油菜、青江、青椒、韭菜、青花菜、菠菜、地瓜葉、龍鬚菜)</t>
    <phoneticPr fontId="20" type="noConversion"/>
  </si>
  <si>
    <t>機</t>
    <phoneticPr fontId="20" type="noConversion"/>
  </si>
  <si>
    <t>青</t>
    <phoneticPr fontId="20" type="noConversion"/>
  </si>
  <si>
    <t>菜</t>
    <phoneticPr fontId="20" type="noConversion"/>
  </si>
  <si>
    <t>乳品類</t>
    <phoneticPr fontId="20" type="noConversion"/>
  </si>
  <si>
    <t>水果 類(份)</t>
    <phoneticPr fontId="20" type="noConversion"/>
  </si>
  <si>
    <t>乳品類(份)</t>
    <phoneticPr fontId="20" type="noConversion"/>
  </si>
  <si>
    <t>油脂類(份)</t>
    <phoneticPr fontId="20" type="noConversion"/>
  </si>
  <si>
    <t>油脂與堅果種子類(份)</t>
    <phoneticPr fontId="20" type="noConversion"/>
  </si>
  <si>
    <t xml:space="preserve">時令蔬菜            </t>
    <phoneticPr fontId="20" type="noConversion"/>
  </si>
  <si>
    <t>蘿蔔龍骨湯</t>
    <phoneticPr fontId="20" type="noConversion"/>
  </si>
  <si>
    <t>玉米炒蛋</t>
    <phoneticPr fontId="20" type="noConversion"/>
  </si>
  <si>
    <t>紅燒雞丁</t>
    <phoneticPr fontId="20" type="noConversion"/>
  </si>
  <si>
    <t>銀芽肉絲</t>
    <phoneticPr fontId="20" type="noConversion"/>
  </si>
  <si>
    <t>紅絲炒蛋</t>
    <phoneticPr fontId="20" type="noConversion"/>
  </si>
  <si>
    <t>昆布味噌湯</t>
    <phoneticPr fontId="20" type="noConversion"/>
  </si>
  <si>
    <t>麻婆豆腐</t>
    <phoneticPr fontId="20" type="noConversion"/>
  </si>
  <si>
    <t>111年2月營養午餐</t>
    <phoneticPr fontId="20" type="noConversion"/>
  </si>
  <si>
    <t>111年2月營養午餐</t>
    <phoneticPr fontId="20" type="noConversion"/>
  </si>
  <si>
    <t>2/11 ＜五＞</t>
    <phoneticPr fontId="20" type="noConversion"/>
  </si>
  <si>
    <t>2/14 ＜一＞</t>
    <phoneticPr fontId="20" type="noConversion"/>
  </si>
  <si>
    <t>2/15 ＜二＞</t>
    <phoneticPr fontId="20" type="noConversion"/>
  </si>
  <si>
    <t>2/16 ＜三＞</t>
    <phoneticPr fontId="20" type="noConversion"/>
  </si>
  <si>
    <t>2/17 ＜四＞</t>
    <phoneticPr fontId="20" type="noConversion"/>
  </si>
  <si>
    <t>2/18 ＜五＞</t>
    <phoneticPr fontId="20" type="noConversion"/>
  </si>
  <si>
    <t>2/18 ＜五＞</t>
    <phoneticPr fontId="20" type="noConversion"/>
  </si>
  <si>
    <t>2/21 ＜一＞</t>
    <phoneticPr fontId="20" type="noConversion"/>
  </si>
  <si>
    <t>2/22 ＜二＞</t>
    <phoneticPr fontId="20" type="noConversion"/>
  </si>
  <si>
    <t>2/23 ＜三＞</t>
    <phoneticPr fontId="20" type="noConversion"/>
  </si>
  <si>
    <t>2/24 ＜四＞</t>
    <phoneticPr fontId="20" type="noConversion"/>
  </si>
  <si>
    <t>蔬菜冬粉</t>
    <phoneticPr fontId="20" type="noConversion"/>
  </si>
  <si>
    <t>油腐肉燥</t>
    <phoneticPr fontId="20" type="noConversion"/>
  </si>
  <si>
    <t>麻油雞</t>
    <phoneticPr fontId="20" type="noConversion"/>
  </si>
  <si>
    <t>白米飯</t>
    <phoneticPr fontId="20" type="noConversion"/>
  </si>
  <si>
    <t>古早味飯湯</t>
    <phoneticPr fontId="20" type="noConversion"/>
  </si>
  <si>
    <t>咖哩雞</t>
    <phoneticPr fontId="20" type="noConversion"/>
  </si>
  <si>
    <t>花菜炒肉絲</t>
    <phoneticPr fontId="20" type="noConversion"/>
  </si>
  <si>
    <t>什錦高麗菜</t>
    <phoneticPr fontId="20" type="noConversion"/>
  </si>
  <si>
    <t>美式炸雞</t>
    <phoneticPr fontId="20" type="noConversion"/>
  </si>
  <si>
    <t>香菇白菜滷</t>
    <phoneticPr fontId="20" type="noConversion"/>
  </si>
  <si>
    <t>麵條</t>
    <phoneticPr fontId="20" type="noConversion"/>
  </si>
  <si>
    <t>鍋燒麵料</t>
    <phoneticPr fontId="20" type="noConversion"/>
  </si>
  <si>
    <t>小肉排</t>
    <phoneticPr fontId="20" type="noConversion"/>
  </si>
  <si>
    <t>回鍋肉片</t>
    <phoneticPr fontId="20" type="noConversion"/>
  </si>
  <si>
    <t>香滷油腐</t>
    <phoneticPr fontId="20" type="noConversion"/>
  </si>
  <si>
    <t>玉米毛豆</t>
    <phoneticPr fontId="20" type="noConversion"/>
  </si>
  <si>
    <t>咖哩豆包</t>
    <phoneticPr fontId="20" type="noConversion"/>
  </si>
  <si>
    <t>海芽蛋花湯</t>
    <phoneticPr fontId="20" type="noConversion"/>
  </si>
  <si>
    <t>日式味噌湯</t>
    <phoneticPr fontId="20" type="noConversion"/>
  </si>
  <si>
    <t>海芽湯</t>
    <phoneticPr fontId="20" type="noConversion"/>
  </si>
  <si>
    <t>彩椒炒素雞</t>
    <phoneticPr fontId="20" type="noConversion"/>
  </si>
  <si>
    <t>1/2芋頭籤</t>
    <phoneticPr fontId="20" type="noConversion"/>
  </si>
  <si>
    <t>麻油素腰花</t>
    <phoneticPr fontId="20" type="noConversion"/>
  </si>
  <si>
    <t>塔香素鴨</t>
    <phoneticPr fontId="20" type="noConversion"/>
  </si>
  <si>
    <t>冬瓜湯</t>
    <phoneticPr fontId="20" type="noConversion"/>
  </si>
  <si>
    <t>牛蒡排</t>
    <phoneticPr fontId="20" type="noConversion"/>
  </si>
  <si>
    <t>小黃瓜炒秀珍菇</t>
    <phoneticPr fontId="20" type="noConversion"/>
  </si>
  <si>
    <t>黃瓜雞肉湯</t>
    <phoneticPr fontId="20" type="noConversion"/>
  </si>
  <si>
    <t>冬瓜雞肉湯</t>
    <phoneticPr fontId="20" type="noConversion"/>
  </si>
  <si>
    <t>黃瓜湯</t>
    <phoneticPr fontId="20" type="noConversion"/>
  </si>
  <si>
    <t>芹香豆干</t>
    <phoneticPr fontId="20" type="noConversion"/>
  </si>
  <si>
    <t>番茄燉肉</t>
    <phoneticPr fontId="20" type="noConversion"/>
  </si>
  <si>
    <t>黑椒肉絲</t>
    <phoneticPr fontId="20" type="noConversion"/>
  </si>
  <si>
    <t>蘿蔔貢丸湯</t>
    <phoneticPr fontId="20" type="noConversion"/>
  </si>
  <si>
    <t>蜜汁雞塊</t>
    <phoneticPr fontId="20" type="noConversion"/>
  </si>
  <si>
    <t>銀芽豆皮絲</t>
    <phoneticPr fontId="20" type="noConversion"/>
  </si>
  <si>
    <t>香菇花椰菜</t>
    <phoneticPr fontId="20" type="noConversion"/>
  </si>
  <si>
    <t>蘿蔔湯</t>
    <phoneticPr fontId="20" type="noConversion"/>
  </si>
  <si>
    <t>芹香豆干</t>
    <phoneticPr fontId="20" type="noConversion"/>
  </si>
  <si>
    <t>蜜汁豆干</t>
    <phoneticPr fontId="20" type="noConversion"/>
  </si>
  <si>
    <t>番茄素燒</t>
    <phoneticPr fontId="20" type="noConversion"/>
  </si>
  <si>
    <t>醬燒麵腸</t>
    <phoneticPr fontId="20" type="noConversion"/>
  </si>
  <si>
    <t>2/25 ＜五＞</t>
    <phoneticPr fontId="20" type="noConversion"/>
  </si>
  <si>
    <t>2/25 ＜五＞</t>
    <phoneticPr fontId="20" type="noConversion"/>
  </si>
  <si>
    <t>虱目魚排</t>
    <phoneticPr fontId="20" type="noConversion"/>
  </si>
  <si>
    <t>綠豆湯</t>
    <phoneticPr fontId="20" type="noConversion"/>
  </si>
  <si>
    <t>綠豆湯</t>
    <phoneticPr fontId="20" type="noConversion"/>
  </si>
  <si>
    <t>冬瓜龍骨湯</t>
    <phoneticPr fontId="20" type="noConversion"/>
  </si>
  <si>
    <t>冬瓜龍骨湯</t>
    <phoneticPr fontId="20" type="noConversion"/>
  </si>
  <si>
    <t>水果</t>
    <phoneticPr fontId="20" type="noConversion"/>
  </si>
  <si>
    <t>炸薯餅</t>
    <phoneticPr fontId="20" type="noConversion"/>
  </si>
  <si>
    <t>麟洛國中</t>
    <phoneticPr fontId="20" type="noConversion"/>
  </si>
  <si>
    <t>食譜設計:蔡婉恩</t>
    <phoneticPr fontId="20" type="noConversion"/>
  </si>
  <si>
    <t xml:space="preserve">  執行秘書：林汶彥  </t>
    <phoneticPr fontId="20" type="noConversion"/>
  </si>
  <si>
    <t xml:space="preserve"> 校長：賴詠清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</si>
</sst>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"/>
    <numFmt numFmtId="177" formatCode="0_);[Red]\(0\)"/>
    <numFmt numFmtId="178" formatCode="0_ "/>
    <numFmt numFmtId="179" formatCode="0.0_);[Red]\(0.0\)"/>
    <numFmt numFmtId="180" formatCode="0.0"/>
    <numFmt numFmtId="181" formatCode="0.00_ "/>
  </numFmts>
  <fonts count="8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0"/>
      <name val="標楷體"/>
      <family val="4"/>
      <charset val="136"/>
    </font>
    <font>
      <b/>
      <sz val="24"/>
      <color indexed="12"/>
      <name val="新細明體"/>
      <family val="1"/>
      <charset val="136"/>
    </font>
    <font>
      <sz val="8"/>
      <name val="新細明體"/>
      <family val="1"/>
      <charset val="136"/>
    </font>
    <font>
      <b/>
      <sz val="14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b/>
      <sz val="8"/>
      <name val="新細明體"/>
      <family val="1"/>
      <charset val="136"/>
    </font>
    <font>
      <b/>
      <sz val="10"/>
      <name val="細明體"/>
      <family val="3"/>
      <charset val="136"/>
    </font>
    <font>
      <b/>
      <sz val="8"/>
      <color indexed="17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sz val="10"/>
      <name val="細明體"/>
      <family val="3"/>
      <charset val="136"/>
    </font>
    <font>
      <sz val="10"/>
      <name val="Times New Roman"/>
      <family val="1"/>
    </font>
    <font>
      <b/>
      <sz val="10"/>
      <color indexed="9"/>
      <name val="新細明體"/>
      <family val="1"/>
      <charset val="136"/>
    </font>
    <font>
      <b/>
      <sz val="10"/>
      <name val="Times New Roman"/>
      <family val="1"/>
    </font>
    <font>
      <b/>
      <sz val="10"/>
      <color indexed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10"/>
      <color indexed="10"/>
      <name val="標楷體"/>
      <family val="4"/>
      <charset val="136"/>
    </font>
    <font>
      <b/>
      <sz val="9"/>
      <name val="新細明體"/>
      <family val="1"/>
      <charset val="136"/>
    </font>
    <font>
      <sz val="8"/>
      <name val="標楷體"/>
      <family val="4"/>
      <charset val="136"/>
    </font>
    <font>
      <sz val="10"/>
      <color indexed="60"/>
      <name val="新細明體"/>
      <family val="1"/>
      <charset val="136"/>
    </font>
    <font>
      <sz val="10"/>
      <color indexed="60"/>
      <name val="標楷體"/>
      <family val="4"/>
      <charset val="136"/>
    </font>
    <font>
      <b/>
      <sz val="10"/>
      <color indexed="60"/>
      <name val="細明體"/>
      <family val="3"/>
      <charset val="136"/>
    </font>
    <font>
      <b/>
      <sz val="10"/>
      <color indexed="60"/>
      <name val="新細明體"/>
      <family val="1"/>
      <charset val="136"/>
    </font>
    <font>
      <b/>
      <sz val="10"/>
      <color indexed="60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2"/>
      <color indexed="16"/>
      <name val="標楷體"/>
      <family val="4"/>
      <charset val="136"/>
    </font>
    <font>
      <sz val="9"/>
      <color indexed="10"/>
      <name val="新細明體"/>
      <family val="1"/>
      <charset val="136"/>
    </font>
    <font>
      <b/>
      <sz val="8"/>
      <color indexed="16"/>
      <name val="新細明體"/>
      <family val="1"/>
      <charset val="136"/>
    </font>
    <font>
      <b/>
      <sz val="12"/>
      <color indexed="10"/>
      <name val="標楷體"/>
      <family val="4"/>
      <charset val="136"/>
    </font>
    <font>
      <b/>
      <sz val="12"/>
      <color indexed="18"/>
      <name val="標楷體"/>
      <family val="4"/>
      <charset val="136"/>
    </font>
    <font>
      <sz val="6"/>
      <color indexed="12"/>
      <name val="新細明體"/>
      <family val="1"/>
      <charset val="136"/>
    </font>
    <font>
      <b/>
      <sz val="8"/>
      <name val="標楷體"/>
      <family val="4"/>
      <charset val="136"/>
    </font>
    <font>
      <b/>
      <sz val="10"/>
      <color indexed="8"/>
      <name val="Times New Roman"/>
      <family val="1"/>
    </font>
    <font>
      <b/>
      <sz val="18"/>
      <color indexed="17"/>
      <name val="新細明體"/>
      <family val="1"/>
      <charset val="136"/>
    </font>
    <font>
      <sz val="14"/>
      <name val="標楷體"/>
      <family val="4"/>
      <charset val="136"/>
    </font>
    <font>
      <sz val="6"/>
      <name val="新細明體"/>
      <family val="1"/>
      <charset val="136"/>
    </font>
    <font>
      <b/>
      <sz val="8"/>
      <name val="細明體"/>
      <family val="3"/>
      <charset val="136"/>
    </font>
    <font>
      <sz val="6"/>
      <name val="細明體"/>
      <family val="3"/>
      <charset val="136"/>
    </font>
    <font>
      <b/>
      <sz val="6"/>
      <name val="新細明體"/>
      <family val="1"/>
      <charset val="136"/>
    </font>
    <font>
      <b/>
      <sz val="6"/>
      <name val="標楷體"/>
      <family val="4"/>
      <charset val="136"/>
    </font>
    <font>
      <b/>
      <sz val="8"/>
      <color indexed="10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6"/>
      <name val="細明體"/>
      <family val="3"/>
      <charset val="136"/>
    </font>
    <font>
      <sz val="6"/>
      <name val="標楷體"/>
      <family val="4"/>
      <charset val="136"/>
    </font>
    <font>
      <b/>
      <sz val="9"/>
      <color indexed="6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7"/>
      <name val="標楷體"/>
      <family val="4"/>
      <charset val="136"/>
    </font>
    <font>
      <sz val="7"/>
      <name val="細明體"/>
      <family val="3"/>
      <charset val="136"/>
    </font>
    <font>
      <b/>
      <sz val="7"/>
      <name val="細明體"/>
      <family val="3"/>
      <charset val="136"/>
    </font>
    <font>
      <b/>
      <sz val="9"/>
      <color rgb="FF00B0F0"/>
      <name val="新細明體"/>
      <family val="1"/>
      <charset val="136"/>
    </font>
    <font>
      <b/>
      <sz val="24"/>
      <color rgb="FFFF0000"/>
      <name val="新細明體"/>
      <family val="1"/>
      <charset val="136"/>
    </font>
    <font>
      <b/>
      <sz val="10"/>
      <color theme="0"/>
      <name val="新細明體"/>
      <family val="1"/>
      <charset val="136"/>
    </font>
    <font>
      <sz val="12"/>
      <color rgb="FF000000"/>
      <name val="PMingLiu"/>
      <family val="1"/>
      <charset val="136"/>
    </font>
    <font>
      <b/>
      <sz val="12"/>
      <color theme="0"/>
      <name val="新細明體"/>
      <family val="1"/>
      <charset val="136"/>
    </font>
    <font>
      <b/>
      <sz val="16"/>
      <name val="標楷體"/>
      <family val="4"/>
      <charset val="136"/>
    </font>
    <font>
      <b/>
      <sz val="8"/>
      <color theme="9" tint="-0.249977111117893"/>
      <name val="新細明體"/>
      <family val="1"/>
      <charset val="136"/>
    </font>
    <font>
      <b/>
      <sz val="8"/>
      <color rgb="FF7030A0"/>
      <name val="新細明體"/>
      <family val="1"/>
      <charset val="136"/>
    </font>
    <font>
      <b/>
      <sz val="12"/>
      <color rgb="FFFF0000"/>
      <name val="標楷體"/>
      <family val="4"/>
      <charset val="136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2" fillId="0" borderId="0"/>
  </cellStyleXfs>
  <cellXfs count="381">
    <xf numFmtId="0" fontId="0" fillId="0" borderId="0" xfId="0">
      <alignment vertical="center"/>
    </xf>
    <xf numFmtId="0" fontId="2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49" fontId="28" fillId="0" borderId="10" xfId="0" applyNumberFormat="1" applyFont="1" applyFill="1" applyBorder="1" applyAlignment="1">
      <alignment vertical="center" shrinkToFit="1"/>
    </xf>
    <xf numFmtId="0" fontId="0" fillId="0" borderId="0" xfId="0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31" fillId="0" borderId="1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7" fillId="0" borderId="10" xfId="0" applyFont="1" applyFill="1" applyBorder="1" applyAlignment="1">
      <alignment horizontal="center" vertical="center" shrinkToFit="1"/>
    </xf>
    <xf numFmtId="0" fontId="28" fillId="0" borderId="0" xfId="0" applyFont="1" applyBorder="1">
      <alignment vertical="center"/>
    </xf>
    <xf numFmtId="0" fontId="26" fillId="0" borderId="11" xfId="0" applyFont="1" applyFill="1" applyBorder="1" applyAlignment="1">
      <alignment horizontal="center" vertical="top" wrapText="1"/>
    </xf>
    <xf numFmtId="49" fontId="26" fillId="0" borderId="10" xfId="0" applyNumberFormat="1" applyFont="1" applyFill="1" applyBorder="1" applyAlignment="1">
      <alignment horizontal="left" vertical="center"/>
    </xf>
    <xf numFmtId="0" fontId="26" fillId="0" borderId="10" xfId="0" applyNumberFormat="1" applyFont="1" applyBorder="1" applyAlignment="1">
      <alignment horizontal="center" vertical="center" shrinkToFit="1"/>
    </xf>
    <xf numFmtId="0" fontId="28" fillId="0" borderId="0" xfId="0" applyFont="1" applyFill="1" applyBorder="1">
      <alignment vertical="center"/>
    </xf>
    <xf numFmtId="179" fontId="28" fillId="0" borderId="0" xfId="0" applyNumberFormat="1" applyFont="1" applyFill="1" applyBorder="1">
      <alignment vertical="center"/>
    </xf>
    <xf numFmtId="0" fontId="27" fillId="0" borderId="10" xfId="0" applyFont="1" applyBorder="1" applyAlignment="1">
      <alignment horizontal="center" vertical="center" shrinkToFit="1"/>
    </xf>
    <xf numFmtId="14" fontId="27" fillId="0" borderId="10" xfId="0" applyNumberFormat="1" applyFont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left" vertical="center" wrapText="1"/>
    </xf>
    <xf numFmtId="0" fontId="36" fillId="0" borderId="11" xfId="0" applyFont="1" applyFill="1" applyBorder="1" applyAlignment="1">
      <alignment horizontal="center" vertical="center" shrinkToFit="1"/>
    </xf>
    <xf numFmtId="49" fontId="36" fillId="0" borderId="21" xfId="0" applyNumberFormat="1" applyFont="1" applyFill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shrinkToFit="1"/>
    </xf>
    <xf numFmtId="0" fontId="33" fillId="0" borderId="25" xfId="0" applyFont="1" applyFill="1" applyBorder="1" applyAlignment="1">
      <alignment horizontal="center" vertical="center" wrapText="1"/>
    </xf>
    <xf numFmtId="0" fontId="34" fillId="0" borderId="2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48" fillId="0" borderId="0" xfId="0" applyFont="1">
      <alignment vertical="center"/>
    </xf>
    <xf numFmtId="0" fontId="52" fillId="0" borderId="10" xfId="0" applyFont="1" applyFill="1" applyBorder="1" applyAlignment="1">
      <alignment horizontal="center" vertical="top" wrapText="1"/>
    </xf>
    <xf numFmtId="0" fontId="28" fillId="0" borderId="0" xfId="0" applyNumberFormat="1" applyFont="1" applyAlignment="1">
      <alignment vertical="center"/>
    </xf>
    <xf numFmtId="0" fontId="22" fillId="0" borderId="28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 wrapText="1"/>
    </xf>
    <xf numFmtId="0" fontId="57" fillId="0" borderId="25" xfId="0" applyFont="1" applyFill="1" applyBorder="1" applyAlignment="1">
      <alignment horizontal="center" vertical="center" wrapText="1"/>
    </xf>
    <xf numFmtId="0" fontId="35" fillId="0" borderId="29" xfId="0" applyFont="1" applyFill="1" applyBorder="1" applyAlignment="1">
      <alignment horizontal="center" vertical="center" shrinkToFit="1"/>
    </xf>
    <xf numFmtId="178" fontId="31" fillId="0" borderId="30" xfId="0" applyNumberFormat="1" applyFont="1" applyFill="1" applyBorder="1" applyAlignment="1">
      <alignment horizontal="center" vertical="center"/>
    </xf>
    <xf numFmtId="0" fontId="62" fillId="0" borderId="10" xfId="0" applyFont="1" applyBorder="1" applyAlignment="1">
      <alignment horizontal="center" vertical="top" wrapText="1"/>
    </xf>
    <xf numFmtId="177" fontId="53" fillId="0" borderId="10" xfId="0" applyNumberFormat="1" applyFont="1" applyFill="1" applyBorder="1" applyAlignment="1">
      <alignment horizontal="center" vertical="center" shrinkToFit="1"/>
    </xf>
    <xf numFmtId="177" fontId="27" fillId="0" borderId="10" xfId="0" applyNumberFormat="1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left" vertical="center"/>
    </xf>
    <xf numFmtId="177" fontId="0" fillId="0" borderId="0" xfId="0" applyNumberFormat="1">
      <alignment vertical="center"/>
    </xf>
    <xf numFmtId="177" fontId="0" fillId="0" borderId="0" xfId="0" applyNumberFormat="1" applyFill="1">
      <alignment vertical="center"/>
    </xf>
    <xf numFmtId="0" fontId="54" fillId="0" borderId="10" xfId="0" applyFont="1" applyFill="1" applyBorder="1" applyAlignment="1">
      <alignment horizontal="center" vertical="center" wrapText="1"/>
    </xf>
    <xf numFmtId="0" fontId="24" fillId="0" borderId="0" xfId="0" applyFont="1">
      <alignment vertical="center"/>
    </xf>
    <xf numFmtId="0" fontId="6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4" fillId="0" borderId="0" xfId="0" applyFont="1">
      <alignment vertical="center"/>
    </xf>
    <xf numFmtId="0" fontId="67" fillId="0" borderId="10" xfId="0" applyNumberFormat="1" applyFont="1" applyFill="1" applyBorder="1" applyAlignment="1">
      <alignment vertical="center" shrinkToFit="1"/>
    </xf>
    <xf numFmtId="179" fontId="67" fillId="0" borderId="10" xfId="0" applyNumberFormat="1" applyFont="1" applyFill="1" applyBorder="1" applyAlignment="1">
      <alignment vertical="center"/>
    </xf>
    <xf numFmtId="0" fontId="67" fillId="0" borderId="10" xfId="0" applyFont="1" applyFill="1" applyBorder="1" applyAlignment="1">
      <alignment vertical="center"/>
    </xf>
    <xf numFmtId="0" fontId="67" fillId="0" borderId="10" xfId="0" applyFont="1" applyFill="1" applyBorder="1" applyAlignment="1">
      <alignment vertical="center" shrinkToFit="1"/>
    </xf>
    <xf numFmtId="0" fontId="71" fillId="0" borderId="12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67" fillId="0" borderId="10" xfId="0" applyNumberFormat="1" applyFont="1" applyFill="1" applyBorder="1" applyAlignment="1">
      <alignment horizontal="center" vertical="center" shrinkToFit="1"/>
    </xf>
    <xf numFmtId="179" fontId="67" fillId="0" borderId="10" xfId="0" applyNumberFormat="1" applyFont="1" applyFill="1" applyBorder="1" applyAlignment="1">
      <alignment horizontal="center" vertical="center"/>
    </xf>
    <xf numFmtId="0" fontId="67" fillId="0" borderId="10" xfId="0" applyFont="1" applyFill="1" applyBorder="1" applyAlignment="1">
      <alignment horizontal="center" vertical="center"/>
    </xf>
    <xf numFmtId="177" fontId="67" fillId="0" borderId="10" xfId="0" applyNumberFormat="1" applyFont="1" applyFill="1" applyBorder="1" applyAlignment="1">
      <alignment horizontal="center" vertical="center"/>
    </xf>
    <xf numFmtId="0" fontId="55" fillId="24" borderId="11" xfId="0" applyFont="1" applyFill="1" applyBorder="1" applyAlignment="1">
      <alignment horizontal="center" vertical="center" wrapText="1"/>
    </xf>
    <xf numFmtId="0" fontId="31" fillId="24" borderId="10" xfId="0" applyFont="1" applyFill="1" applyBorder="1" applyAlignment="1">
      <alignment horizontal="center" vertical="center" wrapText="1"/>
    </xf>
    <xf numFmtId="0" fontId="31" fillId="24" borderId="12" xfId="0" applyFont="1" applyFill="1" applyBorder="1" applyAlignment="1">
      <alignment horizontal="center" vertical="center" wrapText="1"/>
    </xf>
    <xf numFmtId="0" fontId="31" fillId="24" borderId="14" xfId="0" applyFont="1" applyFill="1" applyBorder="1" applyAlignment="1">
      <alignment horizontal="center" vertical="center" wrapText="1"/>
    </xf>
    <xf numFmtId="0" fontId="55" fillId="24" borderId="10" xfId="0" applyFont="1" applyFill="1" applyBorder="1" applyAlignment="1">
      <alignment horizontal="center" vertical="center" wrapText="1"/>
    </xf>
    <xf numFmtId="0" fontId="26" fillId="24" borderId="18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center" wrapText="1"/>
    </xf>
    <xf numFmtId="49" fontId="36" fillId="24" borderId="16" xfId="0" applyNumberFormat="1" applyFont="1" applyFill="1" applyBorder="1" applyAlignment="1">
      <alignment horizontal="center" vertical="center"/>
    </xf>
    <xf numFmtId="0" fontId="29" fillId="24" borderId="10" xfId="0" applyNumberFormat="1" applyFont="1" applyFill="1" applyBorder="1" applyAlignment="1">
      <alignment horizontal="center" vertical="center" shrinkToFit="1"/>
    </xf>
    <xf numFmtId="49" fontId="26" fillId="24" borderId="10" xfId="0" applyNumberFormat="1" applyFont="1" applyFill="1" applyBorder="1" applyAlignment="1">
      <alignment horizontal="left" vertical="center"/>
    </xf>
    <xf numFmtId="0" fontId="74" fillId="0" borderId="10" xfId="0" applyFont="1" applyBorder="1" applyAlignment="1">
      <alignment horizontal="left" wrapText="1"/>
    </xf>
    <xf numFmtId="0" fontId="74" fillId="0" borderId="10" xfId="0" applyFont="1" applyFill="1" applyBorder="1" applyAlignment="1">
      <alignment horizontal="center" wrapText="1"/>
    </xf>
    <xf numFmtId="0" fontId="35" fillId="0" borderId="10" xfId="0" applyFont="1" applyFill="1" applyBorder="1" applyAlignment="1">
      <alignment horizontal="center" vertical="center" wrapText="1"/>
    </xf>
    <xf numFmtId="0" fontId="45" fillId="24" borderId="16" xfId="0" applyFont="1" applyFill="1" applyBorder="1" applyAlignment="1">
      <alignment horizontal="center" vertical="top" wrapText="1"/>
    </xf>
    <xf numFmtId="0" fontId="27" fillId="0" borderId="10" xfId="0" applyNumberFormat="1" applyFont="1" applyFill="1" applyBorder="1" applyAlignment="1">
      <alignment horizontal="center" vertical="center" shrinkToFit="1"/>
    </xf>
    <xf numFmtId="0" fontId="29" fillId="0" borderId="10" xfId="0" applyNumberFormat="1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left" vertical="top" wrapText="1"/>
    </xf>
    <xf numFmtId="0" fontId="26" fillId="0" borderId="10" xfId="0" applyFont="1" applyBorder="1" applyAlignment="1">
      <alignment horizontal="left" vertical="top" wrapText="1"/>
    </xf>
    <xf numFmtId="0" fontId="26" fillId="0" borderId="10" xfId="0" applyFont="1" applyBorder="1" applyAlignment="1">
      <alignment horizontal="left" vertical="center" wrapText="1"/>
    </xf>
    <xf numFmtId="49" fontId="36" fillId="0" borderId="16" xfId="0" applyNumberFormat="1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top" wrapText="1"/>
    </xf>
    <xf numFmtId="176" fontId="29" fillId="0" borderId="10" xfId="0" applyNumberFormat="1" applyFont="1" applyFill="1" applyBorder="1" applyAlignment="1">
      <alignment horizontal="center" vertical="center" shrinkToFit="1"/>
    </xf>
    <xf numFmtId="0" fontId="28" fillId="0" borderId="0" xfId="0" applyFont="1" applyBorder="1">
      <alignment vertical="center"/>
    </xf>
    <xf numFmtId="0" fontId="36" fillId="0" borderId="16" xfId="0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top" wrapText="1"/>
    </xf>
    <xf numFmtId="0" fontId="26" fillId="0" borderId="18" xfId="0" applyFont="1" applyFill="1" applyBorder="1" applyAlignment="1">
      <alignment horizontal="center" vertical="top" wrapText="1"/>
    </xf>
    <xf numFmtId="0" fontId="26" fillId="0" borderId="16" xfId="0" applyFont="1" applyFill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top" wrapText="1"/>
    </xf>
    <xf numFmtId="0" fontId="26" fillId="0" borderId="16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left" wrapText="1"/>
    </xf>
    <xf numFmtId="49" fontId="36" fillId="0" borderId="16" xfId="0" applyNumberFormat="1" applyFont="1" applyBorder="1" applyAlignment="1">
      <alignment horizontal="center" vertical="center"/>
    </xf>
    <xf numFmtId="49" fontId="26" fillId="0" borderId="10" xfId="0" applyNumberFormat="1" applyFont="1" applyBorder="1" applyAlignment="1">
      <alignment horizontal="left" vertical="center"/>
    </xf>
    <xf numFmtId="0" fontId="26" fillId="0" borderId="10" xfId="0" applyFont="1" applyFill="1" applyBorder="1" applyAlignment="1">
      <alignment horizontal="center" vertical="center" wrapText="1"/>
    </xf>
    <xf numFmtId="49" fontId="36" fillId="0" borderId="11" xfId="0" applyNumberFormat="1" applyFont="1" applyFill="1" applyBorder="1" applyAlignment="1">
      <alignment horizontal="center" vertical="center"/>
    </xf>
    <xf numFmtId="49" fontId="26" fillId="0" borderId="16" xfId="0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left" wrapText="1"/>
    </xf>
    <xf numFmtId="49" fontId="49" fillId="0" borderId="10" xfId="0" applyNumberFormat="1" applyFont="1" applyFill="1" applyBorder="1" applyAlignment="1">
      <alignment vertical="center" shrinkToFit="1"/>
    </xf>
    <xf numFmtId="0" fontId="50" fillId="0" borderId="10" xfId="0" applyNumberFormat="1" applyFont="1" applyFill="1" applyBorder="1" applyAlignment="1">
      <alignment horizontal="center" vertical="center" shrinkToFit="1"/>
    </xf>
    <xf numFmtId="176" fontId="61" fillId="0" borderId="10" xfId="0" applyNumberFormat="1" applyFont="1" applyFill="1" applyBorder="1" applyAlignment="1">
      <alignment horizontal="center" vertical="center" shrinkToFit="1"/>
    </xf>
    <xf numFmtId="177" fontId="27" fillId="0" borderId="19" xfId="0" applyNumberFormat="1" applyFont="1" applyFill="1" applyBorder="1" applyAlignment="1">
      <alignment horizontal="center" vertical="center" shrinkToFit="1"/>
    </xf>
    <xf numFmtId="0" fontId="35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top" wrapText="1"/>
    </xf>
    <xf numFmtId="0" fontId="61" fillId="0" borderId="10" xfId="0" applyNumberFormat="1" applyFont="1" applyFill="1" applyBorder="1" applyAlignment="1">
      <alignment horizontal="center" vertical="center" shrinkToFit="1"/>
    </xf>
    <xf numFmtId="0" fontId="26" fillId="0" borderId="23" xfId="0" applyFont="1" applyBorder="1" applyAlignment="1">
      <alignment horizontal="center" vertical="top" wrapText="1"/>
    </xf>
    <xf numFmtId="49" fontId="45" fillId="0" borderId="16" xfId="0" applyNumberFormat="1" applyFont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top" wrapText="1"/>
    </xf>
    <xf numFmtId="0" fontId="26" fillId="0" borderId="18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wrapText="1"/>
    </xf>
    <xf numFmtId="177" fontId="27" fillId="25" borderId="19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top" wrapText="1"/>
    </xf>
    <xf numFmtId="0" fontId="22" fillId="24" borderId="10" xfId="0" applyFont="1" applyFill="1" applyBorder="1" applyAlignment="1">
      <alignment horizontal="center" vertical="top" wrapText="1"/>
    </xf>
    <xf numFmtId="176" fontId="29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top" wrapText="1"/>
    </xf>
    <xf numFmtId="176" fontId="29" fillId="25" borderId="10" xfId="0" applyNumberFormat="1" applyFont="1" applyFill="1" applyBorder="1" applyAlignment="1">
      <alignment horizontal="center" vertical="center" shrinkToFit="1"/>
    </xf>
    <xf numFmtId="0" fontId="27" fillId="24" borderId="10" xfId="0" applyNumberFormat="1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top" wrapText="1"/>
    </xf>
    <xf numFmtId="0" fontId="26" fillId="24" borderId="16" xfId="0" applyFont="1" applyFill="1" applyBorder="1" applyAlignment="1">
      <alignment horizontal="center" vertical="top" wrapText="1"/>
    </xf>
    <xf numFmtId="176" fontId="61" fillId="24" borderId="10" xfId="0" applyNumberFormat="1" applyFont="1" applyFill="1" applyBorder="1" applyAlignment="1">
      <alignment horizontal="center" vertical="center" shrinkToFit="1"/>
    </xf>
    <xf numFmtId="0" fontId="77" fillId="0" borderId="10" xfId="0" applyNumberFormat="1" applyFont="1" applyFill="1" applyBorder="1" applyAlignment="1">
      <alignment horizontal="center" vertical="center" shrinkToFit="1"/>
    </xf>
    <xf numFmtId="179" fontId="77" fillId="0" borderId="10" xfId="0" applyNumberFormat="1" applyFont="1" applyFill="1" applyBorder="1" applyAlignment="1">
      <alignment horizontal="center" vertical="center"/>
    </xf>
    <xf numFmtId="0" fontId="77" fillId="0" borderId="10" xfId="0" applyFont="1" applyFill="1" applyBorder="1" applyAlignment="1">
      <alignment horizontal="center" vertical="center"/>
    </xf>
    <xf numFmtId="177" fontId="77" fillId="0" borderId="10" xfId="0" applyNumberFormat="1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center" wrapText="1"/>
    </xf>
    <xf numFmtId="178" fontId="31" fillId="0" borderId="34" xfId="0" applyNumberFormat="1" applyFont="1" applyFill="1" applyBorder="1" applyAlignment="1">
      <alignment horizontal="center" vertical="center"/>
    </xf>
    <xf numFmtId="177" fontId="27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 wrapText="1"/>
    </xf>
    <xf numFmtId="49" fontId="36" fillId="24" borderId="18" xfId="0" applyNumberFormat="1" applyFont="1" applyFill="1" applyBorder="1" applyAlignment="1">
      <alignment horizontal="center" vertical="center"/>
    </xf>
    <xf numFmtId="0" fontId="75" fillId="0" borderId="16" xfId="0" applyFont="1" applyBorder="1" applyAlignment="1">
      <alignment horizontal="center" vertical="center" wrapText="1"/>
    </xf>
    <xf numFmtId="0" fontId="70" fillId="24" borderId="20" xfId="0" applyFont="1" applyFill="1" applyBorder="1" applyAlignment="1">
      <alignment horizontal="center" vertical="center" wrapText="1"/>
    </xf>
    <xf numFmtId="0" fontId="41" fillId="24" borderId="10" xfId="0" applyFont="1" applyFill="1" applyBorder="1" applyAlignment="1">
      <alignment horizontal="center" vertical="top" wrapText="1"/>
    </xf>
    <xf numFmtId="177" fontId="27" fillId="25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>
      <alignment vertical="center"/>
    </xf>
    <xf numFmtId="0" fontId="26" fillId="24" borderId="10" xfId="0" applyFont="1" applyFill="1" applyBorder="1" applyAlignment="1">
      <alignment horizontal="left" vertical="center"/>
    </xf>
    <xf numFmtId="177" fontId="29" fillId="0" borderId="10" xfId="0" applyNumberFormat="1" applyFont="1" applyFill="1" applyBorder="1" applyAlignment="1">
      <alignment horizontal="center" vertical="center" shrinkToFit="1"/>
    </xf>
    <xf numFmtId="176" fontId="38" fillId="0" borderId="10" xfId="0" applyNumberFormat="1" applyFont="1" applyFill="1" applyBorder="1" applyAlignment="1">
      <alignment horizontal="center" vertical="center" shrinkToFit="1"/>
    </xf>
    <xf numFmtId="0" fontId="39" fillId="0" borderId="10" xfId="0" applyFont="1" applyBorder="1" applyAlignment="1">
      <alignment horizontal="left" wrapText="1"/>
    </xf>
    <xf numFmtId="0" fontId="66" fillId="0" borderId="10" xfId="0" applyFont="1" applyFill="1" applyBorder="1" applyAlignment="1">
      <alignment horizontal="center" wrapText="1"/>
    </xf>
    <xf numFmtId="0" fontId="66" fillId="0" borderId="10" xfId="0" applyNumberFormat="1" applyFont="1" applyFill="1" applyBorder="1" applyAlignment="1">
      <alignment horizontal="center" vertical="center" shrinkToFit="1"/>
    </xf>
    <xf numFmtId="0" fontId="78" fillId="0" borderId="10" xfId="0" applyNumberFormat="1" applyFont="1" applyFill="1" applyBorder="1" applyAlignment="1">
      <alignment horizontal="center" vertical="center" shrinkToFit="1"/>
    </xf>
    <xf numFmtId="49" fontId="28" fillId="0" borderId="10" xfId="0" applyNumberFormat="1" applyFont="1" applyFill="1" applyBorder="1" applyAlignment="1">
      <alignment vertical="center"/>
    </xf>
    <xf numFmtId="0" fontId="28" fillId="0" borderId="10" xfId="0" applyNumberFormat="1" applyFont="1" applyFill="1" applyBorder="1" applyAlignment="1">
      <alignment horizontal="center" vertical="center" shrinkToFit="1"/>
    </xf>
    <xf numFmtId="0" fontId="66" fillId="0" borderId="10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shrinkToFit="1"/>
    </xf>
    <xf numFmtId="0" fontId="27" fillId="0" borderId="13" xfId="0" applyFont="1" applyFill="1" applyBorder="1" applyAlignment="1">
      <alignment horizontal="center" vertical="center" shrinkToFit="1"/>
    </xf>
    <xf numFmtId="49" fontId="36" fillId="24" borderId="21" xfId="0" applyNumberFormat="1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vertical="top" wrapText="1"/>
    </xf>
    <xf numFmtId="0" fontId="27" fillId="24" borderId="13" xfId="0" applyFont="1" applyFill="1" applyBorder="1" applyAlignment="1">
      <alignment horizontal="center" vertical="center" shrinkToFit="1"/>
    </xf>
    <xf numFmtId="0" fontId="36" fillId="0" borderId="10" xfId="0" applyFont="1" applyFill="1" applyBorder="1" applyAlignment="1">
      <alignment horizontal="center" wrapText="1"/>
    </xf>
    <xf numFmtId="0" fontId="72" fillId="0" borderId="10" xfId="0" applyNumberFormat="1" applyFont="1" applyFill="1" applyBorder="1" applyAlignment="1">
      <alignment horizontal="center" vertical="center" shrinkToFit="1"/>
    </xf>
    <xf numFmtId="177" fontId="26" fillId="0" borderId="10" xfId="0" applyNumberFormat="1" applyFont="1" applyBorder="1" applyAlignment="1">
      <alignment horizontal="center" vertical="center" wrapText="1"/>
    </xf>
    <xf numFmtId="0" fontId="79" fillId="0" borderId="10" xfId="0" applyFont="1" applyBorder="1" applyAlignment="1">
      <alignment horizontal="left" wrapText="1"/>
    </xf>
    <xf numFmtId="180" fontId="31" fillId="24" borderId="14" xfId="0" applyNumberFormat="1" applyFont="1" applyFill="1" applyBorder="1" applyAlignment="1">
      <alignment horizontal="center" vertical="center" shrinkToFit="1"/>
    </xf>
    <xf numFmtId="180" fontId="31" fillId="24" borderId="10" xfId="0" applyNumberFormat="1" applyFont="1" applyFill="1" applyBorder="1" applyAlignment="1">
      <alignment horizontal="center" vertical="center" wrapText="1"/>
    </xf>
    <xf numFmtId="180" fontId="31" fillId="0" borderId="10" xfId="0" applyNumberFormat="1" applyFont="1" applyBorder="1" applyAlignment="1">
      <alignment horizontal="center" vertical="center" wrapText="1"/>
    </xf>
    <xf numFmtId="180" fontId="31" fillId="24" borderId="12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79" fillId="0" borderId="10" xfId="0" applyFont="1" applyFill="1" applyBorder="1" applyAlignment="1">
      <alignment horizontal="center" wrapText="1"/>
    </xf>
    <xf numFmtId="176" fontId="29" fillId="0" borderId="17" xfId="0" applyNumberFormat="1" applyFont="1" applyFill="1" applyBorder="1" applyAlignment="1">
      <alignment horizontal="center" vertical="center" shrinkToFit="1"/>
    </xf>
    <xf numFmtId="177" fontId="29" fillId="0" borderId="11" xfId="0" applyNumberFormat="1" applyFont="1" applyFill="1" applyBorder="1" applyAlignment="1">
      <alignment horizontal="center" vertical="center" shrinkToFit="1"/>
    </xf>
    <xf numFmtId="0" fontId="26" fillId="24" borderId="17" xfId="0" applyFont="1" applyFill="1" applyBorder="1" applyAlignment="1">
      <alignment horizontal="center" vertical="top" wrapText="1"/>
    </xf>
    <xf numFmtId="177" fontId="27" fillId="24" borderId="19" xfId="0" applyNumberFormat="1" applyFont="1" applyFill="1" applyBorder="1" applyAlignment="1">
      <alignment horizontal="center" vertical="center" shrinkToFi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top" wrapText="1"/>
    </xf>
    <xf numFmtId="0" fontId="26" fillId="0" borderId="11" xfId="0" applyFont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wrapText="1"/>
    </xf>
    <xf numFmtId="176" fontId="38" fillId="0" borderId="11" xfId="0" applyNumberFormat="1" applyFont="1" applyFill="1" applyBorder="1" applyAlignment="1">
      <alignment horizontal="center" vertical="center" shrinkToFit="1"/>
    </xf>
    <xf numFmtId="0" fontId="35" fillId="0" borderId="17" xfId="0" applyFont="1" applyFill="1" applyBorder="1" applyAlignment="1">
      <alignment horizontal="center" vertical="top" wrapText="1"/>
    </xf>
    <xf numFmtId="0" fontId="26" fillId="24" borderId="11" xfId="0" applyFont="1" applyFill="1" applyBorder="1" applyAlignment="1">
      <alignment horizontal="center" vertical="center" wrapText="1"/>
    </xf>
    <xf numFmtId="49" fontId="36" fillId="0" borderId="18" xfId="0" applyNumberFormat="1" applyFont="1" applyBorder="1" applyAlignment="1">
      <alignment horizontal="center" vertical="center"/>
    </xf>
    <xf numFmtId="0" fontId="54" fillId="24" borderId="10" xfId="0" applyFont="1" applyFill="1" applyBorder="1" applyAlignment="1">
      <alignment horizontal="center" vertical="center" wrapText="1"/>
    </xf>
    <xf numFmtId="0" fontId="3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23" fillId="24" borderId="27" xfId="0" applyFont="1" applyFill="1" applyBorder="1" applyAlignment="1">
      <alignment horizontal="justify" vertical="center" wrapText="1"/>
    </xf>
    <xf numFmtId="0" fontId="23" fillId="24" borderId="26" xfId="0" applyFont="1" applyFill="1" applyBorder="1" applyAlignment="1">
      <alignment horizontal="justify" vertical="center" wrapText="1"/>
    </xf>
    <xf numFmtId="0" fontId="55" fillId="24" borderId="12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vertical="center" wrapText="1"/>
    </xf>
    <xf numFmtId="176" fontId="61" fillId="0" borderId="17" xfId="0" applyNumberFormat="1" applyFont="1" applyFill="1" applyBorder="1" applyAlignment="1">
      <alignment horizontal="center" vertical="center" shrinkToFit="1"/>
    </xf>
    <xf numFmtId="0" fontId="28" fillId="24" borderId="11" xfId="0" applyNumberFormat="1" applyFont="1" applyFill="1" applyBorder="1" applyAlignment="1">
      <alignment horizontal="center" vertical="center" shrinkToFit="1"/>
    </xf>
    <xf numFmtId="49" fontId="45" fillId="24" borderId="16" xfId="0" applyNumberFormat="1" applyFont="1" applyFill="1" applyBorder="1" applyAlignment="1">
      <alignment horizontal="center" vertical="top"/>
    </xf>
    <xf numFmtId="176" fontId="29" fillId="24" borderId="11" xfId="0" applyNumberFormat="1" applyFont="1" applyFill="1" applyBorder="1" applyAlignment="1">
      <alignment horizontal="center" vertical="center" shrinkToFit="1"/>
    </xf>
    <xf numFmtId="0" fontId="44" fillId="24" borderId="10" xfId="0" applyFont="1" applyFill="1" applyBorder="1" applyAlignment="1">
      <alignment horizontal="left" vertical="top" wrapText="1"/>
    </xf>
    <xf numFmtId="176" fontId="29" fillId="0" borderId="11" xfId="0" applyNumberFormat="1" applyFont="1" applyFill="1" applyBorder="1" applyAlignment="1">
      <alignment horizontal="center" vertical="center" shrinkToFit="1"/>
    </xf>
    <xf numFmtId="49" fontId="56" fillId="0" borderId="16" xfId="0" applyNumberFormat="1" applyFont="1" applyBorder="1" applyAlignment="1">
      <alignment horizontal="center" vertical="center"/>
    </xf>
    <xf numFmtId="49" fontId="51" fillId="0" borderId="0" xfId="0" applyNumberFormat="1" applyFont="1" applyFill="1" applyBorder="1" applyAlignment="1">
      <alignment horizontal="center" vertical="center"/>
    </xf>
    <xf numFmtId="0" fontId="74" fillId="0" borderId="10" xfId="0" applyFont="1" applyFill="1" applyBorder="1" applyAlignment="1">
      <alignment horizontal="left" wrapText="1"/>
    </xf>
    <xf numFmtId="49" fontId="51" fillId="0" borderId="23" xfId="0" applyNumberFormat="1" applyFont="1" applyFill="1" applyBorder="1" applyAlignment="1">
      <alignment horizontal="center" vertical="center"/>
    </xf>
    <xf numFmtId="180" fontId="31" fillId="24" borderId="18" xfId="0" applyNumberFormat="1" applyFont="1" applyFill="1" applyBorder="1" applyAlignment="1">
      <alignment horizontal="center" vertical="center" wrapText="1"/>
    </xf>
    <xf numFmtId="0" fontId="31" fillId="24" borderId="18" xfId="0" applyFont="1" applyFill="1" applyBorder="1" applyAlignment="1">
      <alignment horizontal="center" vertical="center" wrapText="1"/>
    </xf>
    <xf numFmtId="0" fontId="23" fillId="24" borderId="35" xfId="0" applyFont="1" applyFill="1" applyBorder="1" applyAlignment="1">
      <alignment horizontal="justify" vertical="center" wrapText="1"/>
    </xf>
    <xf numFmtId="180" fontId="31" fillId="0" borderId="11" xfId="0" applyNumberFormat="1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top" wrapText="1"/>
    </xf>
    <xf numFmtId="0" fontId="26" fillId="24" borderId="10" xfId="0" applyFont="1" applyFill="1" applyBorder="1" applyAlignment="1">
      <alignment wrapText="1"/>
    </xf>
    <xf numFmtId="0" fontId="26" fillId="24" borderId="19" xfId="0" applyFont="1" applyFill="1" applyBorder="1" applyAlignment="1">
      <alignment horizontal="center" vertical="center" wrapText="1"/>
    </xf>
    <xf numFmtId="0" fontId="66" fillId="0" borderId="11" xfId="0" applyFont="1" applyFill="1" applyBorder="1" applyAlignment="1">
      <alignment horizontal="center" wrapText="1"/>
    </xf>
    <xf numFmtId="0" fontId="36" fillId="0" borderId="11" xfId="0" applyFont="1" applyFill="1" applyBorder="1" applyAlignment="1">
      <alignment horizontal="center" wrapText="1"/>
    </xf>
    <xf numFmtId="177" fontId="72" fillId="0" borderId="11" xfId="0" applyNumberFormat="1" applyFont="1" applyFill="1" applyBorder="1" applyAlignment="1">
      <alignment horizontal="center" vertical="center" shrinkToFit="1"/>
    </xf>
    <xf numFmtId="177" fontId="67" fillId="0" borderId="10" xfId="0" applyNumberFormat="1" applyFont="1" applyFill="1" applyBorder="1" applyAlignment="1">
      <alignment horizontal="center" vertical="center" shrinkToFit="1"/>
    </xf>
    <xf numFmtId="0" fontId="55" fillId="0" borderId="11" xfId="0" applyFont="1" applyFill="1" applyBorder="1" applyAlignment="1">
      <alignment horizontal="center" vertical="center" wrapText="1"/>
    </xf>
    <xf numFmtId="0" fontId="59" fillId="0" borderId="10" xfId="0" applyFont="1" applyFill="1" applyBorder="1" applyAlignment="1">
      <alignment horizontal="center" vertical="center" wrapText="1"/>
    </xf>
    <xf numFmtId="0" fontId="55" fillId="0" borderId="10" xfId="0" applyFont="1" applyFill="1" applyBorder="1" applyAlignment="1">
      <alignment horizontal="center" vertical="center" wrapText="1"/>
    </xf>
    <xf numFmtId="0" fontId="54" fillId="0" borderId="12" xfId="0" applyFont="1" applyFill="1" applyBorder="1" applyAlignment="1">
      <alignment horizontal="center" vertical="center" wrapText="1"/>
    </xf>
    <xf numFmtId="0" fontId="71" fillId="0" borderId="32" xfId="0" applyFont="1" applyFill="1" applyBorder="1" applyAlignment="1">
      <alignment horizontal="center" vertical="center" wrapText="1"/>
    </xf>
    <xf numFmtId="0" fontId="54" fillId="0" borderId="11" xfId="0" applyFont="1" applyFill="1" applyBorder="1" applyAlignment="1">
      <alignment horizontal="center" vertical="center" wrapText="1"/>
    </xf>
    <xf numFmtId="0" fontId="55" fillId="0" borderId="12" xfId="0" applyFont="1" applyFill="1" applyBorder="1" applyAlignment="1">
      <alignment horizontal="center" vertical="center" wrapText="1"/>
    </xf>
    <xf numFmtId="0" fontId="59" fillId="0" borderId="14" xfId="0" applyFont="1" applyFill="1" applyBorder="1" applyAlignment="1">
      <alignment horizontal="center" vertical="center" wrapText="1"/>
    </xf>
    <xf numFmtId="0" fontId="59" fillId="0" borderId="18" xfId="0" applyFont="1" applyFill="1" applyBorder="1" applyAlignment="1">
      <alignment horizontal="center" vertical="center" wrapText="1"/>
    </xf>
    <xf numFmtId="0" fontId="71" fillId="0" borderId="11" xfId="0" applyFont="1" applyFill="1" applyBorder="1" applyAlignment="1">
      <alignment horizontal="center" vertical="center" wrapText="1"/>
    </xf>
    <xf numFmtId="0" fontId="59" fillId="0" borderId="11" xfId="0" applyFont="1" applyFill="1" applyBorder="1" applyAlignment="1">
      <alignment horizontal="center" vertical="center" wrapText="1"/>
    </xf>
    <xf numFmtId="0" fontId="23" fillId="24" borderId="26" xfId="0" applyFont="1" applyFill="1" applyBorder="1" applyAlignment="1">
      <alignment vertical="center" wrapText="1"/>
    </xf>
    <xf numFmtId="0" fontId="80" fillId="0" borderId="0" xfId="0" applyNumberFormat="1" applyFont="1" applyAlignment="1">
      <alignment horizontal="center" vertical="center"/>
    </xf>
    <xf numFmtId="0" fontId="26" fillId="24" borderId="11" xfId="0" applyFont="1" applyFill="1" applyBorder="1" applyAlignment="1">
      <alignment horizontal="left" vertical="top" wrapText="1"/>
    </xf>
    <xf numFmtId="0" fontId="26" fillId="24" borderId="10" xfId="0" applyNumberFormat="1" applyFont="1" applyFill="1" applyBorder="1" applyAlignment="1">
      <alignment horizontal="center" vertical="center" shrinkToFit="1"/>
    </xf>
    <xf numFmtId="177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wrapText="1"/>
    </xf>
    <xf numFmtId="0" fontId="36" fillId="0" borderId="16" xfId="0" applyFont="1" applyFill="1" applyBorder="1" applyAlignment="1">
      <alignment horizontal="center" vertical="top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top" wrapText="1"/>
    </xf>
    <xf numFmtId="49" fontId="26" fillId="24" borderId="11" xfId="0" applyNumberFormat="1" applyFont="1" applyFill="1" applyBorder="1" applyAlignment="1">
      <alignment horizontal="left" vertical="center"/>
    </xf>
    <xf numFmtId="0" fontId="26" fillId="24" borderId="10" xfId="0" applyFont="1" applyFill="1" applyBorder="1" applyAlignment="1">
      <alignment horizontal="center" vertical="center"/>
    </xf>
    <xf numFmtId="0" fontId="28" fillId="24" borderId="16" xfId="0" applyFont="1" applyFill="1" applyBorder="1" applyAlignment="1">
      <alignment vertical="top" wrapText="1"/>
    </xf>
    <xf numFmtId="180" fontId="31" fillId="24" borderId="14" xfId="0" applyNumberFormat="1" applyFont="1" applyFill="1" applyBorder="1" applyAlignment="1">
      <alignment horizontal="center" vertical="center" wrapText="1"/>
    </xf>
    <xf numFmtId="180" fontId="31" fillId="24" borderId="31" xfId="0" applyNumberFormat="1" applyFont="1" applyFill="1" applyBorder="1" applyAlignment="1">
      <alignment horizontal="center" vertical="center" wrapText="1"/>
    </xf>
    <xf numFmtId="180" fontId="31" fillId="24" borderId="12" xfId="0" applyNumberFormat="1" applyFont="1" applyFill="1" applyBorder="1" applyAlignment="1">
      <alignment horizontal="center" vertical="center" shrinkToFit="1"/>
    </xf>
    <xf numFmtId="180" fontId="31" fillId="24" borderId="16" xfId="0" applyNumberFormat="1" applyFont="1" applyFill="1" applyBorder="1" applyAlignment="1">
      <alignment horizontal="center" vertical="center" wrapText="1"/>
    </xf>
    <xf numFmtId="180" fontId="31" fillId="0" borderId="11" xfId="0" applyNumberFormat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/>
    </xf>
    <xf numFmtId="1" fontId="31" fillId="24" borderId="15" xfId="0" applyNumberFormat="1" applyFont="1" applyFill="1" applyBorder="1" applyAlignment="1">
      <alignment horizontal="center" vertical="center" shrinkToFit="1"/>
    </xf>
    <xf numFmtId="0" fontId="25" fillId="0" borderId="10" xfId="0" applyFont="1" applyFill="1" applyBorder="1" applyAlignment="1">
      <alignment horizontal="left" vertical="center" wrapText="1"/>
    </xf>
    <xf numFmtId="0" fontId="25" fillId="0" borderId="36" xfId="0" applyFont="1" applyFill="1" applyBorder="1" applyAlignment="1">
      <alignment horizontal="left" vertical="center" wrapText="1"/>
    </xf>
    <xf numFmtId="0" fontId="58" fillId="24" borderId="11" xfId="0" applyFont="1" applyFill="1" applyBorder="1" applyAlignment="1">
      <alignment horizontal="left" vertical="center" wrapText="1"/>
    </xf>
    <xf numFmtId="0" fontId="25" fillId="0" borderId="12" xfId="0" applyFont="1" applyFill="1" applyBorder="1" applyAlignment="1">
      <alignment horizontal="left" vertical="center" wrapText="1"/>
    </xf>
    <xf numFmtId="1" fontId="31" fillId="24" borderId="12" xfId="0" applyNumberFormat="1" applyFont="1" applyFill="1" applyBorder="1" applyAlignment="1">
      <alignment horizontal="center" vertical="center" shrinkToFit="1"/>
    </xf>
    <xf numFmtId="1" fontId="31" fillId="0" borderId="21" xfId="0" applyNumberFormat="1" applyFont="1" applyFill="1" applyBorder="1" applyAlignment="1">
      <alignment horizontal="center" vertical="center" shrinkToFit="1"/>
    </xf>
    <xf numFmtId="1" fontId="31" fillId="24" borderId="10" xfId="0" applyNumberFormat="1" applyFont="1" applyFill="1" applyBorder="1" applyAlignment="1">
      <alignment horizontal="center" vertical="center" shrinkToFit="1"/>
    </xf>
    <xf numFmtId="1" fontId="31" fillId="24" borderId="10" xfId="0" applyNumberFormat="1" applyFont="1" applyFill="1" applyBorder="1" applyAlignment="1">
      <alignment horizontal="center" vertical="center" wrapText="1"/>
    </xf>
    <xf numFmtId="0" fontId="35" fillId="24" borderId="10" xfId="0" applyFont="1" applyFill="1" applyBorder="1" applyAlignment="1">
      <alignment horizontal="center" vertical="center" wrapText="1"/>
    </xf>
    <xf numFmtId="0" fontId="47" fillId="24" borderId="10" xfId="0" applyFont="1" applyFill="1" applyBorder="1" applyAlignment="1">
      <alignment horizontal="left" vertical="top" wrapText="1"/>
    </xf>
    <xf numFmtId="0" fontId="40" fillId="24" borderId="10" xfId="0" applyFont="1" applyFill="1" applyBorder="1" applyAlignment="1">
      <alignment horizontal="center" vertical="top" wrapText="1"/>
    </xf>
    <xf numFmtId="49" fontId="26" fillId="24" borderId="24" xfId="0" applyNumberFormat="1" applyFont="1" applyFill="1" applyBorder="1" applyAlignment="1">
      <alignment horizontal="center" vertical="center"/>
    </xf>
    <xf numFmtId="0" fontId="26" fillId="24" borderId="21" xfId="0" applyFont="1" applyFill="1" applyBorder="1" applyAlignment="1">
      <alignment horizontal="center" vertical="top" wrapText="1"/>
    </xf>
    <xf numFmtId="0" fontId="83" fillId="24" borderId="32" xfId="0" applyFont="1" applyFill="1" applyBorder="1" applyAlignment="1">
      <alignment horizontal="center" vertical="center" wrapText="1"/>
    </xf>
    <xf numFmtId="1" fontId="31" fillId="0" borderId="10" xfId="0" applyNumberFormat="1" applyFont="1" applyFill="1" applyBorder="1" applyAlignment="1">
      <alignment horizontal="center" vertical="center" shrinkToFit="1"/>
    </xf>
    <xf numFmtId="0" fontId="27" fillId="24" borderId="11" xfId="0" applyNumberFormat="1" applyFont="1" applyFill="1" applyBorder="1" applyAlignment="1">
      <alignment horizontal="center" vertical="center" shrinkToFit="1"/>
    </xf>
    <xf numFmtId="0" fontId="61" fillId="24" borderId="10" xfId="0" applyNumberFormat="1" applyFont="1" applyFill="1" applyBorder="1" applyAlignment="1">
      <alignment horizontal="center" vertical="center" shrinkToFit="1"/>
    </xf>
    <xf numFmtId="176" fontId="29" fillId="24" borderId="18" xfId="0" applyNumberFormat="1" applyFont="1" applyFill="1" applyBorder="1" applyAlignment="1">
      <alignment horizontal="center" vertical="center" shrinkToFit="1"/>
    </xf>
    <xf numFmtId="0" fontId="26" fillId="24" borderId="19" xfId="0" applyFont="1" applyFill="1" applyBorder="1" applyAlignment="1">
      <alignment horizontal="center" vertical="top" wrapText="1"/>
    </xf>
    <xf numFmtId="49" fontId="45" fillId="24" borderId="16" xfId="0" applyNumberFormat="1" applyFont="1" applyFill="1" applyBorder="1" applyAlignment="1">
      <alignment horizontal="center" vertical="center"/>
    </xf>
    <xf numFmtId="0" fontId="75" fillId="24" borderId="16" xfId="0" applyFont="1" applyFill="1" applyBorder="1" applyAlignment="1">
      <alignment horizontal="center" vertical="center" wrapText="1"/>
    </xf>
    <xf numFmtId="49" fontId="26" fillId="24" borderId="16" xfId="0" applyNumberFormat="1" applyFont="1" applyFill="1" applyBorder="1" applyAlignment="1">
      <alignment horizontal="center" vertical="center"/>
    </xf>
    <xf numFmtId="49" fontId="36" fillId="24" borderId="23" xfId="0" applyNumberFormat="1" applyFont="1" applyFill="1" applyBorder="1" applyAlignment="1">
      <alignment horizontal="center" vertical="center"/>
    </xf>
    <xf numFmtId="49" fontId="36" fillId="24" borderId="22" xfId="0" applyNumberFormat="1" applyFont="1" applyFill="1" applyBorder="1" applyAlignment="1">
      <alignment horizontal="center" vertical="center"/>
    </xf>
    <xf numFmtId="0" fontId="35" fillId="24" borderId="18" xfId="0" applyFont="1" applyFill="1" applyBorder="1" applyAlignment="1">
      <alignment horizontal="center" vertical="top" shrinkToFit="1"/>
    </xf>
    <xf numFmtId="0" fontId="22" fillId="24" borderId="10" xfId="0" applyFont="1" applyFill="1" applyBorder="1" applyAlignment="1">
      <alignment horizontal="left" vertical="top" wrapText="1"/>
    </xf>
    <xf numFmtId="49" fontId="36" fillId="24" borderId="11" xfId="0" applyNumberFormat="1" applyFont="1" applyFill="1" applyBorder="1" applyAlignment="1">
      <alignment horizontal="center" vertical="center"/>
    </xf>
    <xf numFmtId="0" fontId="25" fillId="24" borderId="11" xfId="0" applyNumberFormat="1" applyFont="1" applyFill="1" applyBorder="1" applyAlignment="1">
      <alignment horizontal="center" vertical="center" shrinkToFit="1"/>
    </xf>
    <xf numFmtId="0" fontId="26" fillId="24" borderId="17" xfId="0" applyFont="1" applyFill="1" applyBorder="1" applyAlignment="1">
      <alignment horizontal="left" vertical="top" wrapText="1"/>
    </xf>
    <xf numFmtId="0" fontId="29" fillId="24" borderId="17" xfId="0" applyNumberFormat="1" applyFont="1" applyFill="1" applyBorder="1" applyAlignment="1">
      <alignment horizontal="center" vertical="center" shrinkToFit="1"/>
    </xf>
    <xf numFmtId="180" fontId="28" fillId="24" borderId="11" xfId="0" applyNumberFormat="1" applyFont="1" applyFill="1" applyBorder="1" applyAlignment="1">
      <alignment horizontal="center" vertical="center" shrinkToFit="1"/>
    </xf>
    <xf numFmtId="0" fontId="26" fillId="24" borderId="17" xfId="0" applyFont="1" applyFill="1" applyBorder="1" applyAlignment="1">
      <alignment horizontal="center" wrapText="1"/>
    </xf>
    <xf numFmtId="177" fontId="27" fillId="24" borderId="11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top" shrinkToFit="1"/>
    </xf>
    <xf numFmtId="0" fontId="22" fillId="24" borderId="16" xfId="0" applyFont="1" applyFill="1" applyBorder="1" applyAlignment="1">
      <alignment vertical="top" wrapText="1"/>
    </xf>
    <xf numFmtId="0" fontId="42" fillId="24" borderId="10" xfId="0" applyFont="1" applyFill="1" applyBorder="1" applyAlignment="1">
      <alignment horizontal="center" vertical="top" wrapText="1"/>
    </xf>
    <xf numFmtId="49" fontId="56" fillId="24" borderId="16" xfId="0" applyNumberFormat="1" applyFont="1" applyFill="1" applyBorder="1" applyAlignment="1">
      <alignment horizontal="center" vertical="center"/>
    </xf>
    <xf numFmtId="0" fontId="26" fillId="24" borderId="0" xfId="0" applyFont="1" applyFill="1" applyBorder="1" applyAlignment="1">
      <alignment horizontal="center" vertical="top" wrapText="1"/>
    </xf>
    <xf numFmtId="176" fontId="61" fillId="24" borderId="17" xfId="0" applyNumberFormat="1" applyFont="1" applyFill="1" applyBorder="1" applyAlignment="1">
      <alignment horizontal="center" vertical="center" shrinkToFit="1"/>
    </xf>
    <xf numFmtId="49" fontId="22" fillId="24" borderId="11" xfId="0" applyNumberFormat="1" applyFont="1" applyFill="1" applyBorder="1" applyAlignment="1">
      <alignment horizontal="left" vertical="center"/>
    </xf>
    <xf numFmtId="49" fontId="26" fillId="24" borderId="21" xfId="0" applyNumberFormat="1" applyFont="1" applyFill="1" applyBorder="1" applyAlignment="1">
      <alignment horizontal="center" vertical="center"/>
    </xf>
    <xf numFmtId="0" fontId="26" fillId="24" borderId="24" xfId="0" applyFont="1" applyFill="1" applyBorder="1" applyAlignment="1">
      <alignment horizontal="center" vertical="center" wrapText="1"/>
    </xf>
    <xf numFmtId="0" fontId="43" fillId="24" borderId="16" xfId="0" applyFont="1" applyFill="1" applyBorder="1" applyAlignment="1">
      <alignment horizontal="center" vertical="top" wrapText="1"/>
    </xf>
    <xf numFmtId="0" fontId="26" fillId="24" borderId="13" xfId="0" applyFont="1" applyFill="1" applyBorder="1" applyAlignment="1">
      <alignment horizontal="center" vertical="top" wrapText="1"/>
    </xf>
    <xf numFmtId="49" fontId="36" fillId="0" borderId="18" xfId="0" applyNumberFormat="1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left" vertical="center" wrapText="1"/>
    </xf>
    <xf numFmtId="0" fontId="26" fillId="24" borderId="17" xfId="0" applyFont="1" applyFill="1" applyBorder="1" applyAlignment="1">
      <alignment wrapText="1"/>
    </xf>
    <xf numFmtId="0" fontId="26" fillId="24" borderId="10" xfId="0" quotePrefix="1" applyFont="1" applyFill="1" applyBorder="1" applyAlignment="1">
      <alignment horizontal="center" vertical="center"/>
    </xf>
    <xf numFmtId="49" fontId="36" fillId="0" borderId="0" xfId="0" applyNumberFormat="1" applyFont="1" applyFill="1" applyBorder="1" applyAlignment="1">
      <alignment horizontal="center" vertical="center"/>
    </xf>
    <xf numFmtId="0" fontId="26" fillId="24" borderId="17" xfId="0" applyFont="1" applyFill="1" applyBorder="1" applyAlignment="1">
      <alignment horizontal="left" vertical="center" wrapText="1"/>
    </xf>
    <xf numFmtId="49" fontId="26" fillId="24" borderId="17" xfId="0" applyNumberFormat="1" applyFont="1" applyFill="1" applyBorder="1" applyAlignment="1">
      <alignment horizontal="left" vertical="center"/>
    </xf>
    <xf numFmtId="49" fontId="35" fillId="24" borderId="17" xfId="0" applyNumberFormat="1" applyFont="1" applyFill="1" applyBorder="1" applyAlignment="1">
      <alignment horizontal="left" vertical="center"/>
    </xf>
    <xf numFmtId="0" fontId="26" fillId="0" borderId="17" xfId="0" applyFont="1" applyBorder="1" applyAlignment="1">
      <alignment horizontal="left" wrapText="1"/>
    </xf>
    <xf numFmtId="0" fontId="26" fillId="0" borderId="17" xfId="0" applyFont="1" applyFill="1" applyBorder="1" applyAlignment="1">
      <alignment horizontal="left" vertical="top" wrapText="1"/>
    </xf>
    <xf numFmtId="0" fontId="26" fillId="0" borderId="17" xfId="0" applyFont="1" applyBorder="1" applyAlignment="1">
      <alignment horizontal="center" wrapText="1"/>
    </xf>
    <xf numFmtId="49" fontId="26" fillId="0" borderId="17" xfId="0" applyNumberFormat="1" applyFont="1" applyBorder="1" applyAlignment="1">
      <alignment horizontal="center" vertical="center"/>
    </xf>
    <xf numFmtId="0" fontId="47" fillId="24" borderId="13" xfId="0" applyFont="1" applyFill="1" applyBorder="1" applyAlignment="1">
      <alignment horizontal="left" wrapText="1"/>
    </xf>
    <xf numFmtId="0" fontId="26" fillId="24" borderId="13" xfId="0" applyFont="1" applyFill="1" applyBorder="1" applyAlignment="1">
      <alignment horizontal="left" vertical="top" wrapText="1"/>
    </xf>
    <xf numFmtId="0" fontId="26" fillId="24" borderId="13" xfId="0" applyFont="1" applyFill="1" applyBorder="1" applyAlignment="1">
      <alignment horizontal="left" vertical="center" wrapText="1"/>
    </xf>
    <xf numFmtId="0" fontId="26" fillId="0" borderId="0" xfId="0" applyFont="1" applyBorder="1">
      <alignment vertical="center"/>
    </xf>
    <xf numFmtId="49" fontId="26" fillId="24" borderId="16" xfId="0" applyNumberFormat="1" applyFont="1" applyFill="1" applyBorder="1" applyAlignment="1">
      <alignment horizontal="center" vertical="center" textRotation="255"/>
    </xf>
    <xf numFmtId="0" fontId="28" fillId="24" borderId="10" xfId="0" applyFont="1" applyFill="1" applyBorder="1" applyAlignment="1">
      <alignment vertical="center" wrapText="1"/>
    </xf>
    <xf numFmtId="0" fontId="26" fillId="24" borderId="18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left" vertical="center" wrapText="1"/>
    </xf>
    <xf numFmtId="181" fontId="26" fillId="26" borderId="17" xfId="0" applyNumberFormat="1" applyFont="1" applyFill="1" applyBorder="1" applyAlignment="1">
      <alignment horizontal="left" vertical="center" shrinkToFit="1"/>
    </xf>
    <xf numFmtId="0" fontId="26" fillId="0" borderId="10" xfId="0" applyFont="1" applyFill="1" applyBorder="1" applyAlignment="1">
      <alignment wrapText="1"/>
    </xf>
    <xf numFmtId="49" fontId="81" fillId="24" borderId="11" xfId="0" applyNumberFormat="1" applyFont="1" applyFill="1" applyBorder="1" applyAlignment="1">
      <alignment horizontal="left" vertical="center"/>
    </xf>
    <xf numFmtId="0" fontId="26" fillId="26" borderId="10" xfId="0" applyFont="1" applyFill="1" applyBorder="1" applyAlignment="1">
      <alignment horizontal="left" vertical="top" wrapText="1"/>
    </xf>
    <xf numFmtId="0" fontId="26" fillId="0" borderId="22" xfId="0" applyFont="1" applyBorder="1" applyAlignment="1">
      <alignment horizontal="center" vertical="center" wrapText="1"/>
    </xf>
    <xf numFmtId="180" fontId="26" fillId="24" borderId="11" xfId="0" applyNumberFormat="1" applyFont="1" applyFill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8" fillId="0" borderId="23" xfId="0" applyFont="1" applyBorder="1" applyAlignment="1">
      <alignment vertical="center" wrapText="1"/>
    </xf>
    <xf numFmtId="0" fontId="45" fillId="24" borderId="16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shrinkToFit="1"/>
    </xf>
    <xf numFmtId="0" fontId="52" fillId="0" borderId="10" xfId="0" applyFont="1" applyFill="1" applyBorder="1" applyAlignment="1">
      <alignment horizontal="center" vertical="center" wrapText="1"/>
    </xf>
    <xf numFmtId="0" fontId="74" fillId="0" borderId="10" xfId="0" applyFont="1" applyBorder="1" applyAlignment="1">
      <alignment horizontal="left" vertical="center" wrapText="1"/>
    </xf>
    <xf numFmtId="0" fontId="74" fillId="0" borderId="10" xfId="0" applyFont="1" applyFill="1" applyBorder="1" applyAlignment="1">
      <alignment horizontal="center" vertical="center" wrapText="1"/>
    </xf>
    <xf numFmtId="180" fontId="26" fillId="24" borderId="17" xfId="0" applyNumberFormat="1" applyFont="1" applyFill="1" applyBorder="1" applyAlignment="1">
      <alignment horizontal="center" vertical="center" wrapText="1"/>
    </xf>
    <xf numFmtId="0" fontId="75" fillId="24" borderId="11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left" vertical="top" wrapText="1"/>
    </xf>
    <xf numFmtId="14" fontId="27" fillId="0" borderId="10" xfId="0" applyNumberFormat="1" applyFont="1" applyFill="1" applyBorder="1" applyAlignment="1">
      <alignment horizontal="center" vertical="center" shrinkToFit="1"/>
    </xf>
    <xf numFmtId="14" fontId="27" fillId="24" borderId="10" xfId="0" applyNumberFormat="1" applyFont="1" applyFill="1" applyBorder="1" applyAlignment="1">
      <alignment horizontal="center" vertical="center" shrinkToFit="1"/>
    </xf>
    <xf numFmtId="0" fontId="26" fillId="24" borderId="11" xfId="0" applyNumberFormat="1" applyFont="1" applyFill="1" applyBorder="1" applyAlignment="1">
      <alignment horizontal="center" vertical="center" shrinkToFit="1"/>
    </xf>
    <xf numFmtId="0" fontId="29" fillId="24" borderId="11" xfId="0" applyNumberFormat="1" applyFont="1" applyFill="1" applyBorder="1" applyAlignment="1">
      <alignment horizontal="center" vertical="center" shrinkToFit="1"/>
    </xf>
    <xf numFmtId="177" fontId="27" fillId="25" borderId="11" xfId="0" applyNumberFormat="1" applyFont="1" applyFill="1" applyBorder="1" applyAlignment="1">
      <alignment horizontal="center" vertical="center" shrinkToFit="1"/>
    </xf>
    <xf numFmtId="176" fontId="29" fillId="25" borderId="11" xfId="0" applyNumberFormat="1" applyFont="1" applyFill="1" applyBorder="1" applyAlignment="1">
      <alignment horizontal="center" vertical="center" shrinkToFit="1"/>
    </xf>
    <xf numFmtId="49" fontId="36" fillId="24" borderId="19" xfId="0" applyNumberFormat="1" applyFont="1" applyFill="1" applyBorder="1" applyAlignment="1">
      <alignment horizontal="center" vertical="center"/>
    </xf>
    <xf numFmtId="0" fontId="26" fillId="0" borderId="19" xfId="0" applyFont="1" applyBorder="1" applyAlignment="1">
      <alignment horizontal="center" vertical="top" wrapText="1"/>
    </xf>
    <xf numFmtId="49" fontId="28" fillId="24" borderId="11" xfId="0" applyNumberFormat="1" applyFont="1" applyFill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18" xfId="0" applyBorder="1">
      <alignment vertical="center"/>
    </xf>
    <xf numFmtId="0" fontId="0" fillId="0" borderId="0" xfId="0" applyNumberFormat="1" applyAlignment="1">
      <alignment vertical="center"/>
    </xf>
    <xf numFmtId="0" fontId="85" fillId="0" borderId="25" xfId="0" applyFont="1" applyFill="1" applyBorder="1" applyAlignment="1">
      <alignment horizontal="center" vertical="center" wrapText="1"/>
    </xf>
    <xf numFmtId="0" fontId="86" fillId="0" borderId="25" xfId="0" applyFont="1" applyFill="1" applyBorder="1" applyAlignment="1">
      <alignment horizontal="center" vertical="center" wrapText="1"/>
    </xf>
    <xf numFmtId="49" fontId="28" fillId="0" borderId="10" xfId="0" applyNumberFormat="1" applyFont="1" applyFill="1" applyBorder="1" applyAlignment="1">
      <alignment horizontal="center" vertical="center" shrinkToFit="1"/>
    </xf>
    <xf numFmtId="0" fontId="59" fillId="0" borderId="12" xfId="0" applyFont="1" applyFill="1" applyBorder="1" applyAlignment="1">
      <alignment horizontal="center" vertical="center" wrapText="1"/>
    </xf>
    <xf numFmtId="0" fontId="70" fillId="24" borderId="10" xfId="0" applyFont="1" applyFill="1" applyBorder="1" applyAlignment="1">
      <alignment horizontal="center" vertical="center" wrapText="1"/>
    </xf>
    <xf numFmtId="1" fontId="31" fillId="24" borderId="24" xfId="0" applyNumberFormat="1" applyFont="1" applyFill="1" applyBorder="1" applyAlignment="1">
      <alignment horizontal="center" vertical="center" shrinkToFit="1"/>
    </xf>
    <xf numFmtId="0" fontId="54" fillId="0" borderId="38" xfId="0" applyFont="1" applyFill="1" applyBorder="1" applyAlignment="1">
      <alignment horizontal="center" vertical="center" wrapText="1"/>
    </xf>
    <xf numFmtId="0" fontId="55" fillId="0" borderId="38" xfId="0" applyFont="1" applyFill="1" applyBorder="1" applyAlignment="1">
      <alignment horizontal="center" vertical="center" wrapText="1"/>
    </xf>
    <xf numFmtId="0" fontId="59" fillId="0" borderId="38" xfId="0" applyFont="1" applyFill="1" applyBorder="1" applyAlignment="1">
      <alignment horizontal="center" vertical="center" wrapText="1"/>
    </xf>
    <xf numFmtId="1" fontId="31" fillId="0" borderId="39" xfId="0" applyNumberFormat="1" applyFont="1" applyFill="1" applyBorder="1" applyAlignment="1">
      <alignment horizontal="center" vertical="center" shrinkToFit="1"/>
    </xf>
    <xf numFmtId="180" fontId="31" fillId="0" borderId="38" xfId="0" applyNumberFormat="1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178" fontId="31" fillId="0" borderId="40" xfId="0" applyNumberFormat="1" applyFont="1" applyFill="1" applyBorder="1" applyAlignment="1">
      <alignment horizontal="center" vertical="center"/>
    </xf>
    <xf numFmtId="0" fontId="25" fillId="0" borderId="10" xfId="0" applyFont="1" applyBorder="1" applyAlignment="1">
      <alignment horizontal="left" vertical="center" wrapText="1"/>
    </xf>
    <xf numFmtId="1" fontId="31" fillId="0" borderId="13" xfId="0" applyNumberFormat="1" applyFont="1" applyFill="1" applyBorder="1" applyAlignment="1">
      <alignment horizontal="center" vertical="center" shrinkToFit="1"/>
    </xf>
    <xf numFmtId="178" fontId="31" fillId="0" borderId="41" xfId="0" applyNumberFormat="1" applyFont="1" applyFill="1" applyBorder="1" applyAlignment="1">
      <alignment horizontal="center" vertical="center"/>
    </xf>
    <xf numFmtId="0" fontId="87" fillId="0" borderId="10" xfId="0" applyFont="1" applyFill="1" applyBorder="1" applyAlignment="1">
      <alignment horizontal="left" vertical="center" wrapText="1"/>
    </xf>
    <xf numFmtId="0" fontId="54" fillId="24" borderId="12" xfId="0" applyFont="1" applyFill="1" applyBorder="1" applyAlignment="1">
      <alignment horizontal="center" vertical="center" wrapText="1"/>
    </xf>
    <xf numFmtId="0" fontId="69" fillId="0" borderId="10" xfId="0" applyFont="1" applyFill="1" applyBorder="1" applyAlignment="1">
      <alignment horizontal="center" vertical="center" wrapText="1"/>
    </xf>
    <xf numFmtId="0" fontId="23" fillId="24" borderId="37" xfId="0" applyFont="1" applyFill="1" applyBorder="1" applyAlignment="1">
      <alignment horizontal="justify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87" fillId="0" borderId="12" xfId="0" applyFont="1" applyFill="1" applyBorder="1" applyAlignment="1">
      <alignment horizontal="center" vertical="center" wrapText="1"/>
    </xf>
    <xf numFmtId="0" fontId="87" fillId="0" borderId="38" xfId="0" applyFont="1" applyFill="1" applyBorder="1" applyAlignment="1">
      <alignment horizontal="center" vertical="center" wrapText="1"/>
    </xf>
    <xf numFmtId="0" fontId="69" fillId="0" borderId="11" xfId="0" applyFont="1" applyFill="1" applyBorder="1" applyAlignment="1">
      <alignment horizontal="center" vertical="center" wrapText="1"/>
    </xf>
    <xf numFmtId="0" fontId="69" fillId="0" borderId="12" xfId="0" applyFont="1" applyFill="1" applyBorder="1" applyAlignment="1">
      <alignment horizontal="center" vertical="center" wrapText="1"/>
    </xf>
    <xf numFmtId="0" fontId="84" fillId="0" borderId="0" xfId="0" applyFont="1" applyAlignment="1">
      <alignment horizontal="left" vertical="center"/>
    </xf>
    <xf numFmtId="0" fontId="3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30" fillId="0" borderId="33" xfId="0" applyNumberFormat="1" applyFont="1" applyBorder="1" applyAlignment="1">
      <alignment horizontal="center" vertical="center" wrapText="1"/>
    </xf>
    <xf numFmtId="0" fontId="63" fillId="0" borderId="33" xfId="0" applyNumberFormat="1" applyFont="1" applyBorder="1" applyAlignment="1">
      <alignment horizontal="center" vertical="center" wrapText="1"/>
    </xf>
    <xf numFmtId="0" fontId="68" fillId="24" borderId="10" xfId="0" applyFont="1" applyFill="1" applyBorder="1" applyAlignment="1">
      <alignment horizontal="left" vertical="top" wrapText="1"/>
    </xf>
    <xf numFmtId="0" fontId="65" fillId="24" borderId="10" xfId="0" applyFont="1" applyFill="1" applyBorder="1" applyAlignment="1">
      <alignment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center" vertical="center" wrapText="1"/>
    </xf>
    <xf numFmtId="0" fontId="73" fillId="0" borderId="16" xfId="0" applyFont="1" applyFill="1" applyBorder="1" applyAlignment="1">
      <alignment horizontal="center" vertical="center" wrapText="1"/>
    </xf>
    <xf numFmtId="0" fontId="73" fillId="0" borderId="16" xfId="0" applyFont="1" applyBorder="1" applyAlignment="1">
      <alignment horizontal="center" vertical="center" wrapText="1"/>
    </xf>
    <xf numFmtId="0" fontId="73" fillId="0" borderId="11" xfId="0" applyFont="1" applyBorder="1" applyAlignment="1">
      <alignment horizontal="center" vertical="center" wrapText="1"/>
    </xf>
    <xf numFmtId="0" fontId="73" fillId="0" borderId="24" xfId="0" applyFont="1" applyFill="1" applyBorder="1" applyAlignment="1">
      <alignment horizontal="center" vertical="center" wrapText="1"/>
    </xf>
    <xf numFmtId="0" fontId="73" fillId="0" borderId="24" xfId="0" applyFont="1" applyBorder="1" applyAlignment="1">
      <alignment horizontal="center" vertical="center" wrapText="1"/>
    </xf>
    <xf numFmtId="0" fontId="73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9" fillId="0" borderId="32" xfId="0" applyFont="1" applyBorder="1" applyAlignment="1">
      <alignment horizontal="left" vertical="center"/>
    </xf>
    <xf numFmtId="0" fontId="28" fillId="0" borderId="32" xfId="0" applyFont="1" applyBorder="1" applyAlignment="1">
      <alignment vertical="center"/>
    </xf>
    <xf numFmtId="0" fontId="29" fillId="0" borderId="10" xfId="0" applyFont="1" applyBorder="1" applyAlignment="1">
      <alignment horizontal="center" vertical="center" wrapText="1" shrinkToFit="1"/>
    </xf>
    <xf numFmtId="14" fontId="27" fillId="0" borderId="10" xfId="0" applyNumberFormat="1" applyFont="1" applyFill="1" applyBorder="1" applyAlignment="1">
      <alignment horizontal="center" vertical="center" shrinkToFit="1"/>
    </xf>
    <xf numFmtId="49" fontId="29" fillId="0" borderId="10" xfId="0" applyNumberFormat="1" applyFont="1" applyBorder="1" applyAlignment="1">
      <alignment horizontal="center" vertical="center" wrapText="1"/>
    </xf>
    <xf numFmtId="0" fontId="19" fillId="24" borderId="0" xfId="0" applyFont="1" applyFill="1" applyBorder="1" applyAlignment="1">
      <alignment horizontal="left" vertical="center" shrinkToFit="1"/>
    </xf>
    <xf numFmtId="0" fontId="60" fillId="0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6" fillId="0" borderId="16" xfId="0" applyFont="1" applyFill="1" applyBorder="1" applyAlignment="1">
      <alignment horizontal="center" vertical="center" wrapText="1"/>
    </xf>
    <xf numFmtId="0" fontId="76" fillId="0" borderId="16" xfId="0" applyFont="1" applyBorder="1" applyAlignment="1">
      <alignment horizontal="center" vertical="center" wrapText="1"/>
    </xf>
    <xf numFmtId="0" fontId="76" fillId="0" borderId="11" xfId="0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14" fontId="27" fillId="24" borderId="10" xfId="0" applyNumberFormat="1" applyFont="1" applyFill="1" applyBorder="1" applyAlignment="1">
      <alignment horizontal="center" vertical="center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42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008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zoomScaleNormal="100" workbookViewId="0">
      <selection activeCell="D17" sqref="D17"/>
    </sheetView>
  </sheetViews>
  <sheetFormatPr defaultRowHeight="16.5"/>
  <cols>
    <col min="1" max="1" width="11.125" customWidth="1"/>
    <col min="2" max="2" width="8.875" customWidth="1"/>
    <col min="3" max="3" width="16" customWidth="1"/>
    <col min="4" max="4" width="17.375" customWidth="1"/>
    <col min="5" max="5" width="9.25" customWidth="1"/>
    <col min="6" max="6" width="13" customWidth="1"/>
    <col min="7" max="7" width="2.5" style="10" customWidth="1"/>
    <col min="8" max="13" width="3.125" customWidth="1"/>
    <col min="14" max="14" width="3.625" customWidth="1"/>
    <col min="15" max="19" width="0" hidden="1" customWidth="1"/>
  </cols>
  <sheetData>
    <row r="1" spans="1:15" ht="30.75" customHeight="1">
      <c r="A1" s="351" t="s">
        <v>57</v>
      </c>
      <c r="B1" s="351"/>
      <c r="C1" s="351"/>
      <c r="D1" s="351"/>
      <c r="E1" s="351"/>
      <c r="F1" s="351"/>
      <c r="G1" s="352"/>
      <c r="H1" s="352"/>
      <c r="I1" s="352"/>
      <c r="J1" s="352"/>
      <c r="K1" s="324"/>
      <c r="L1" s="174"/>
    </row>
    <row r="2" spans="1:15" ht="35.25" customHeight="1" thickBot="1">
      <c r="A2" s="173"/>
      <c r="B2" s="353" t="s">
        <v>185</v>
      </c>
      <c r="C2" s="353"/>
      <c r="D2" s="354" t="s">
        <v>121</v>
      </c>
      <c r="E2" s="354"/>
      <c r="F2" s="354"/>
      <c r="G2" s="29"/>
      <c r="H2" s="174"/>
      <c r="I2" s="174"/>
      <c r="J2" s="174"/>
      <c r="K2" s="324"/>
      <c r="L2" s="174"/>
    </row>
    <row r="3" spans="1:15" ht="63.75" customHeight="1" thickBot="1">
      <c r="A3" s="30" t="s">
        <v>58</v>
      </c>
      <c r="B3" s="31" t="s">
        <v>59</v>
      </c>
      <c r="C3" s="31" t="s">
        <v>60</v>
      </c>
      <c r="D3" s="31" t="s">
        <v>61</v>
      </c>
      <c r="E3" s="31" t="s">
        <v>51</v>
      </c>
      <c r="F3" s="31" t="s">
        <v>62</v>
      </c>
      <c r="G3" s="32" t="s">
        <v>63</v>
      </c>
      <c r="H3" s="33" t="s">
        <v>64</v>
      </c>
      <c r="I3" s="24" t="s">
        <v>65</v>
      </c>
      <c r="J3" s="26" t="s">
        <v>66</v>
      </c>
      <c r="K3" s="326" t="s">
        <v>111</v>
      </c>
      <c r="L3" s="25" t="s">
        <v>109</v>
      </c>
      <c r="M3" s="325" t="s">
        <v>110</v>
      </c>
      <c r="N3" s="34" t="s">
        <v>67</v>
      </c>
    </row>
    <row r="4" spans="1:15" ht="35.1" customHeight="1" thickBot="1">
      <c r="A4" s="176" t="s">
        <v>123</v>
      </c>
      <c r="B4" s="233" t="s">
        <v>93</v>
      </c>
      <c r="C4" s="204" t="s">
        <v>116</v>
      </c>
      <c r="D4" s="207" t="s">
        <v>134</v>
      </c>
      <c r="E4" s="51" t="s">
        <v>88</v>
      </c>
      <c r="F4" s="328" t="s">
        <v>152</v>
      </c>
      <c r="G4" s="349" t="s">
        <v>183</v>
      </c>
      <c r="H4" s="226">
        <v>6.0666666666666664</v>
      </c>
      <c r="I4" s="227">
        <v>2.7214285714285715</v>
      </c>
      <c r="J4" s="157">
        <v>1.45</v>
      </c>
      <c r="K4" s="157">
        <v>2.5</v>
      </c>
      <c r="L4" s="63">
        <v>1</v>
      </c>
      <c r="M4" s="8"/>
      <c r="N4" s="126">
        <f t="shared" ref="N4:N14" si="0">(H4*70)+(I4*75)+(J4*25)+(K4*45)+(L4*60)+(M4*150)</f>
        <v>837.52380952380952</v>
      </c>
    </row>
    <row r="5" spans="1:15" ht="35.1" customHeight="1">
      <c r="A5" s="175" t="s">
        <v>124</v>
      </c>
      <c r="B5" s="230" t="s">
        <v>85</v>
      </c>
      <c r="C5" s="42" t="s">
        <v>135</v>
      </c>
      <c r="D5" s="203" t="s">
        <v>115</v>
      </c>
      <c r="E5" s="205" t="s">
        <v>113</v>
      </c>
      <c r="F5" s="208" t="s">
        <v>161</v>
      </c>
      <c r="G5" s="345" t="s">
        <v>183</v>
      </c>
      <c r="H5" s="231">
        <v>6.2941176470588234</v>
      </c>
      <c r="I5" s="225">
        <v>2.8051948051948052</v>
      </c>
      <c r="J5" s="154">
        <v>1.45</v>
      </c>
      <c r="K5" s="154">
        <v>2.5</v>
      </c>
      <c r="L5" s="64">
        <v>1</v>
      </c>
      <c r="M5" s="7"/>
      <c r="N5" s="35">
        <f t="shared" si="0"/>
        <v>859.72784568372799</v>
      </c>
    </row>
    <row r="6" spans="1:15" ht="35.1" customHeight="1">
      <c r="A6" s="175" t="s">
        <v>125</v>
      </c>
      <c r="B6" s="232" t="s">
        <v>84</v>
      </c>
      <c r="C6" s="42" t="s">
        <v>136</v>
      </c>
      <c r="D6" s="65" t="s">
        <v>140</v>
      </c>
      <c r="E6" s="205" t="s">
        <v>113</v>
      </c>
      <c r="F6" s="209" t="s">
        <v>114</v>
      </c>
      <c r="G6" s="343"/>
      <c r="H6" s="330">
        <v>6</v>
      </c>
      <c r="I6" s="228">
        <v>2.2999999999999998</v>
      </c>
      <c r="J6" s="189">
        <v>1.78</v>
      </c>
      <c r="K6" s="189">
        <v>2.5</v>
      </c>
      <c r="L6" s="190"/>
      <c r="M6" s="9"/>
      <c r="N6" s="126">
        <f t="shared" si="0"/>
        <v>749.5</v>
      </c>
    </row>
    <row r="7" spans="1:15" ht="35.1" customHeight="1">
      <c r="A7" s="191" t="s">
        <v>126</v>
      </c>
      <c r="B7" s="234" t="s">
        <v>137</v>
      </c>
      <c r="C7" s="172" t="s">
        <v>138</v>
      </c>
      <c r="D7" s="203" t="s">
        <v>178</v>
      </c>
      <c r="E7" s="205" t="s">
        <v>88</v>
      </c>
      <c r="F7" s="209"/>
      <c r="G7" s="343"/>
      <c r="H7" s="239">
        <v>6</v>
      </c>
      <c r="I7" s="155">
        <v>3.3</v>
      </c>
      <c r="J7" s="155">
        <v>1.7</v>
      </c>
      <c r="K7" s="155">
        <v>2.5</v>
      </c>
      <c r="L7" s="62"/>
      <c r="M7" s="9"/>
      <c r="N7" s="126">
        <f t="shared" si="0"/>
        <v>822.5</v>
      </c>
    </row>
    <row r="8" spans="1:15" ht="35.1" customHeight="1">
      <c r="A8" s="191" t="s">
        <v>127</v>
      </c>
      <c r="B8" s="338" t="s">
        <v>81</v>
      </c>
      <c r="C8" s="172" t="s">
        <v>139</v>
      </c>
      <c r="D8" s="65" t="s">
        <v>164</v>
      </c>
      <c r="E8" s="131" t="s">
        <v>78</v>
      </c>
      <c r="F8" s="209" t="s">
        <v>181</v>
      </c>
      <c r="G8" s="348"/>
      <c r="H8" s="238">
        <v>6.333333333333333</v>
      </c>
      <c r="I8" s="155">
        <v>2.7250000000000001</v>
      </c>
      <c r="J8" s="155">
        <v>1.17</v>
      </c>
      <c r="K8" s="155">
        <v>2.5</v>
      </c>
      <c r="L8" s="62"/>
      <c r="M8" s="9"/>
      <c r="N8" s="126">
        <f t="shared" si="0"/>
        <v>789.45833333333326</v>
      </c>
      <c r="O8" t="s">
        <v>56</v>
      </c>
    </row>
    <row r="9" spans="1:15" ht="35.1" customHeight="1" thickBot="1">
      <c r="A9" s="212" t="s">
        <v>128</v>
      </c>
      <c r="B9" s="235" t="s">
        <v>83</v>
      </c>
      <c r="C9" s="204" t="s">
        <v>165</v>
      </c>
      <c r="D9" s="177" t="s">
        <v>141</v>
      </c>
      <c r="E9" s="51" t="s">
        <v>89</v>
      </c>
      <c r="F9" s="346" t="s">
        <v>179</v>
      </c>
      <c r="G9" s="349" t="s">
        <v>183</v>
      </c>
      <c r="H9" s="236">
        <v>6</v>
      </c>
      <c r="I9" s="157">
        <v>2.4571428571428569</v>
      </c>
      <c r="J9" s="157">
        <v>2.37</v>
      </c>
      <c r="K9" s="157">
        <v>2.5</v>
      </c>
      <c r="L9" s="63">
        <v>1</v>
      </c>
      <c r="M9" s="8"/>
      <c r="N9" s="126">
        <f t="shared" si="0"/>
        <v>836.03571428571422</v>
      </c>
    </row>
    <row r="10" spans="1:15" ht="35.1" customHeight="1">
      <c r="A10" s="175" t="s">
        <v>130</v>
      </c>
      <c r="B10" s="230" t="s">
        <v>81</v>
      </c>
      <c r="C10" s="206" t="s">
        <v>166</v>
      </c>
      <c r="D10" s="201" t="s">
        <v>118</v>
      </c>
      <c r="E10" s="210" t="s">
        <v>90</v>
      </c>
      <c r="F10" s="211" t="s">
        <v>119</v>
      </c>
      <c r="G10" s="345" t="s">
        <v>183</v>
      </c>
      <c r="H10" s="237">
        <v>6</v>
      </c>
      <c r="I10" s="229">
        <v>3.2214285714285715</v>
      </c>
      <c r="J10" s="192">
        <v>1.6700000000000002</v>
      </c>
      <c r="K10" s="192">
        <v>2.5</v>
      </c>
      <c r="L10" s="7">
        <v>1</v>
      </c>
      <c r="M10" s="7"/>
      <c r="N10" s="35">
        <f t="shared" si="0"/>
        <v>875.85714285714289</v>
      </c>
    </row>
    <row r="11" spans="1:15" ht="35.1" customHeight="1">
      <c r="A11" s="175" t="s">
        <v>131</v>
      </c>
      <c r="B11" s="232" t="s">
        <v>84</v>
      </c>
      <c r="C11" s="206" t="s">
        <v>142</v>
      </c>
      <c r="D11" s="201" t="s">
        <v>143</v>
      </c>
      <c r="E11" s="210" t="s">
        <v>88</v>
      </c>
      <c r="F11" s="211" t="s">
        <v>167</v>
      </c>
      <c r="G11" s="343"/>
      <c r="H11" s="237">
        <v>6</v>
      </c>
      <c r="I11" s="229">
        <v>2.5999999999999996</v>
      </c>
      <c r="J11" s="192">
        <v>1.85</v>
      </c>
      <c r="K11" s="192">
        <v>2.5</v>
      </c>
      <c r="L11" s="7"/>
      <c r="M11" s="9"/>
      <c r="N11" s="126">
        <f t="shared" si="0"/>
        <v>773.75</v>
      </c>
    </row>
    <row r="12" spans="1:15" ht="35.1" customHeight="1">
      <c r="A12" s="175" t="s">
        <v>132</v>
      </c>
      <c r="B12" s="341" t="s">
        <v>144</v>
      </c>
      <c r="C12" s="206" t="s">
        <v>145</v>
      </c>
      <c r="D12" s="61" t="s">
        <v>146</v>
      </c>
      <c r="E12" s="205" t="s">
        <v>88</v>
      </c>
      <c r="F12" s="202"/>
      <c r="G12" s="343"/>
      <c r="H12" s="246">
        <v>6.2352941176470589</v>
      </c>
      <c r="I12" s="156">
        <v>3.0948051948051951</v>
      </c>
      <c r="J12" s="156">
        <v>1.7</v>
      </c>
      <c r="K12" s="156">
        <v>2.5</v>
      </c>
      <c r="L12" s="9"/>
      <c r="M12" s="9"/>
      <c r="N12" s="126">
        <f t="shared" si="0"/>
        <v>823.58097784568372</v>
      </c>
      <c r="O12" t="s">
        <v>55</v>
      </c>
    </row>
    <row r="13" spans="1:15" ht="35.1" customHeight="1">
      <c r="A13" s="191" t="s">
        <v>133</v>
      </c>
      <c r="B13" s="338" t="s">
        <v>81</v>
      </c>
      <c r="C13" s="42" t="s">
        <v>168</v>
      </c>
      <c r="D13" s="203" t="s">
        <v>117</v>
      </c>
      <c r="E13" s="329" t="s">
        <v>78</v>
      </c>
      <c r="F13" s="202" t="s">
        <v>151</v>
      </c>
      <c r="G13" s="348"/>
      <c r="H13" s="339">
        <v>6</v>
      </c>
      <c r="I13" s="156">
        <v>3.4259740259740261</v>
      </c>
      <c r="J13" s="156">
        <v>1.25</v>
      </c>
      <c r="K13" s="156">
        <v>2.5</v>
      </c>
      <c r="L13" s="9"/>
      <c r="M13" s="9"/>
      <c r="N13" s="340">
        <f t="shared" ref="N13" si="1">(H13*70)+(I13*75)+(J13*25)+(K13*45)+(L13*60)+(M13*150)</f>
        <v>820.6980519480519</v>
      </c>
    </row>
    <row r="14" spans="1:15" ht="35.1" customHeight="1" thickBot="1">
      <c r="A14" s="344" t="s">
        <v>176</v>
      </c>
      <c r="B14" s="235" t="s">
        <v>83</v>
      </c>
      <c r="C14" s="331" t="s">
        <v>147</v>
      </c>
      <c r="D14" s="332" t="s">
        <v>120</v>
      </c>
      <c r="E14" s="51" t="s">
        <v>88</v>
      </c>
      <c r="F14" s="333" t="s">
        <v>162</v>
      </c>
      <c r="G14" s="349" t="s">
        <v>183</v>
      </c>
      <c r="H14" s="334">
        <v>6</v>
      </c>
      <c r="I14" s="335">
        <v>3.0285714285714285</v>
      </c>
      <c r="J14" s="335">
        <v>1.75</v>
      </c>
      <c r="K14" s="335">
        <v>2.5</v>
      </c>
      <c r="L14" s="336">
        <v>1</v>
      </c>
      <c r="M14" s="336"/>
      <c r="N14" s="337">
        <f t="shared" si="0"/>
        <v>863.39285714285711</v>
      </c>
    </row>
    <row r="15" spans="1:15" ht="28.5" customHeight="1">
      <c r="A15" s="43" t="s">
        <v>186</v>
      </c>
      <c r="B15" s="44"/>
      <c r="C15" s="44"/>
      <c r="D15" s="45" t="s">
        <v>187</v>
      </c>
      <c r="E15" s="44"/>
      <c r="F15" s="46"/>
      <c r="G15" s="43" t="s">
        <v>188</v>
      </c>
      <c r="H15" s="46"/>
      <c r="I15" s="46"/>
      <c r="J15" s="46"/>
      <c r="K15" s="46"/>
      <c r="L15" s="27"/>
      <c r="M15" s="6"/>
      <c r="N15" s="6"/>
    </row>
    <row r="16" spans="1:15" ht="21">
      <c r="A16" s="350" t="s">
        <v>97</v>
      </c>
      <c r="B16" s="350"/>
      <c r="C16" s="350"/>
      <c r="D16" s="350"/>
      <c r="E16" s="350"/>
      <c r="F16" s="350"/>
      <c r="G16" s="350"/>
      <c r="H16" s="350"/>
      <c r="I16" s="350"/>
      <c r="J16" s="350"/>
      <c r="K16" s="350"/>
      <c r="L16" s="350"/>
      <c r="M16" s="350"/>
      <c r="N16" s="350"/>
    </row>
    <row r="17" spans="7:7">
      <c r="G17"/>
    </row>
  </sheetData>
  <mergeCells count="4">
    <mergeCell ref="A16:N16"/>
    <mergeCell ref="A1:J1"/>
    <mergeCell ref="B2:C2"/>
    <mergeCell ref="D2:F2"/>
  </mergeCells>
  <phoneticPr fontId="20" type="noConversion"/>
  <pageMargins left="0.19685039370078741" right="0" top="0" bottom="0" header="0.51181102362204722" footer="0.51181102362204722"/>
  <pageSetup paperSize="9" orientation="portrait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workbookViewId="0">
      <selection activeCell="T8" sqref="T8"/>
    </sheetView>
  </sheetViews>
  <sheetFormatPr defaultRowHeight="16.5"/>
  <cols>
    <col min="1" max="1" width="11.125" customWidth="1"/>
    <col min="2" max="2" width="8.875" customWidth="1"/>
    <col min="3" max="3" width="15.5" customWidth="1"/>
    <col min="4" max="4" width="16.875" customWidth="1"/>
    <col min="5" max="5" width="9.75" customWidth="1"/>
    <col min="6" max="6" width="12.625" customWidth="1"/>
    <col min="7" max="7" width="2.5" style="10" customWidth="1"/>
    <col min="8" max="13" width="3.125" customWidth="1"/>
    <col min="14" max="14" width="3.625" customWidth="1"/>
  </cols>
  <sheetData>
    <row r="1" spans="1:15" ht="30.75" customHeight="1">
      <c r="A1" s="351" t="s">
        <v>57</v>
      </c>
      <c r="B1" s="351"/>
      <c r="C1" s="351"/>
      <c r="D1" s="351"/>
      <c r="E1" s="351"/>
      <c r="F1" s="351"/>
      <c r="G1" s="352"/>
      <c r="H1" s="352"/>
      <c r="I1" s="352"/>
      <c r="J1" s="352"/>
      <c r="K1" s="324"/>
      <c r="L1" s="174"/>
    </row>
    <row r="2" spans="1:15" ht="34.5" customHeight="1" thickBot="1">
      <c r="A2" s="213" t="s">
        <v>68</v>
      </c>
      <c r="B2" s="353" t="s">
        <v>185</v>
      </c>
      <c r="C2" s="353"/>
      <c r="D2" s="354" t="s">
        <v>122</v>
      </c>
      <c r="E2" s="354"/>
      <c r="F2" s="354"/>
      <c r="G2" s="29"/>
      <c r="H2" s="174"/>
      <c r="I2" s="174"/>
      <c r="J2" s="174"/>
      <c r="K2" s="324"/>
      <c r="L2" s="174"/>
    </row>
    <row r="3" spans="1:15" ht="63.75" customHeight="1" thickBot="1">
      <c r="A3" s="30" t="s">
        <v>58</v>
      </c>
      <c r="B3" s="31" t="s">
        <v>59</v>
      </c>
      <c r="C3" s="31" t="s">
        <v>60</v>
      </c>
      <c r="D3" s="31" t="s">
        <v>61</v>
      </c>
      <c r="E3" s="31" t="s">
        <v>51</v>
      </c>
      <c r="F3" s="31" t="s">
        <v>62</v>
      </c>
      <c r="G3" s="32" t="s">
        <v>63</v>
      </c>
      <c r="H3" s="33" t="s">
        <v>64</v>
      </c>
      <c r="I3" s="24" t="s">
        <v>65</v>
      </c>
      <c r="J3" s="26" t="s">
        <v>66</v>
      </c>
      <c r="K3" s="326" t="s">
        <v>111</v>
      </c>
      <c r="L3" s="25" t="s">
        <v>109</v>
      </c>
      <c r="M3" s="325" t="s">
        <v>110</v>
      </c>
      <c r="N3" s="34" t="s">
        <v>67</v>
      </c>
    </row>
    <row r="4" spans="1:15" ht="35.1" customHeight="1" thickBot="1">
      <c r="A4" s="176" t="s">
        <v>123</v>
      </c>
      <c r="B4" s="233" t="s">
        <v>83</v>
      </c>
      <c r="C4" s="342" t="s">
        <v>154</v>
      </c>
      <c r="D4" s="207" t="s">
        <v>134</v>
      </c>
      <c r="E4" s="51" t="s">
        <v>88</v>
      </c>
      <c r="F4" s="328" t="s">
        <v>152</v>
      </c>
      <c r="G4" s="349" t="s">
        <v>183</v>
      </c>
      <c r="H4" s="226">
        <v>6.0666666666666664</v>
      </c>
      <c r="I4" s="227">
        <v>2.7214285714285715</v>
      </c>
      <c r="J4" s="157">
        <v>1.45</v>
      </c>
      <c r="K4" s="157">
        <v>2.5</v>
      </c>
      <c r="L4" s="63">
        <v>1</v>
      </c>
      <c r="M4" s="8"/>
      <c r="N4" s="126">
        <f t="shared" ref="N4:N14" si="0">(H4*70)+(I4*75)+(J4*25)+(K4*45)+(L4*60)+(M4*150)</f>
        <v>837.52380952380952</v>
      </c>
    </row>
    <row r="5" spans="1:15" ht="35.1" customHeight="1">
      <c r="A5" s="175" t="s">
        <v>124</v>
      </c>
      <c r="B5" s="230" t="s">
        <v>81</v>
      </c>
      <c r="C5" s="42" t="s">
        <v>148</v>
      </c>
      <c r="D5" s="203" t="s">
        <v>149</v>
      </c>
      <c r="E5" s="205" t="s">
        <v>88</v>
      </c>
      <c r="F5" s="208" t="s">
        <v>163</v>
      </c>
      <c r="G5" s="345" t="s">
        <v>183</v>
      </c>
      <c r="H5" s="231">
        <v>6.2941176470588234</v>
      </c>
      <c r="I5" s="225">
        <v>2.8051948051948052</v>
      </c>
      <c r="J5" s="154">
        <v>1.45</v>
      </c>
      <c r="K5" s="154">
        <v>2.5</v>
      </c>
      <c r="L5" s="64">
        <v>1</v>
      </c>
      <c r="M5" s="7"/>
      <c r="N5" s="35">
        <f t="shared" si="0"/>
        <v>859.72784568372799</v>
      </c>
    </row>
    <row r="6" spans="1:15" ht="35.1" customHeight="1">
      <c r="A6" s="175" t="s">
        <v>125</v>
      </c>
      <c r="B6" s="232" t="s">
        <v>83</v>
      </c>
      <c r="C6" s="42" t="s">
        <v>156</v>
      </c>
      <c r="D6" s="203" t="s">
        <v>170</v>
      </c>
      <c r="E6" s="205" t="s">
        <v>88</v>
      </c>
      <c r="F6" s="209" t="s">
        <v>171</v>
      </c>
      <c r="G6" s="343"/>
      <c r="H6" s="330">
        <v>6</v>
      </c>
      <c r="I6" s="228">
        <v>2.2999999999999998</v>
      </c>
      <c r="J6" s="189">
        <v>1.78</v>
      </c>
      <c r="K6" s="189">
        <v>2.5</v>
      </c>
      <c r="L6" s="190"/>
      <c r="M6" s="9"/>
      <c r="N6" s="126">
        <f t="shared" si="0"/>
        <v>749.5</v>
      </c>
    </row>
    <row r="7" spans="1:15" ht="35.1" customHeight="1">
      <c r="A7" s="175" t="s">
        <v>126</v>
      </c>
      <c r="B7" s="234" t="s">
        <v>81</v>
      </c>
      <c r="C7" s="172" t="s">
        <v>138</v>
      </c>
      <c r="D7" s="203" t="s">
        <v>159</v>
      </c>
      <c r="E7" s="205" t="s">
        <v>88</v>
      </c>
      <c r="F7" s="209"/>
      <c r="G7" s="343"/>
      <c r="H7" s="239">
        <v>6</v>
      </c>
      <c r="I7" s="155">
        <v>3.3</v>
      </c>
      <c r="J7" s="155">
        <v>1.7</v>
      </c>
      <c r="K7" s="155">
        <v>2.5</v>
      </c>
      <c r="L7" s="62"/>
      <c r="M7" s="9"/>
      <c r="N7" s="126">
        <f t="shared" si="0"/>
        <v>822.5</v>
      </c>
    </row>
    <row r="8" spans="1:15" ht="35.1" customHeight="1">
      <c r="A8" s="175" t="s">
        <v>127</v>
      </c>
      <c r="B8" s="338" t="s">
        <v>81</v>
      </c>
      <c r="C8" s="172" t="s">
        <v>150</v>
      </c>
      <c r="D8" s="65" t="s">
        <v>172</v>
      </c>
      <c r="E8" s="131" t="s">
        <v>78</v>
      </c>
      <c r="F8" s="202" t="s">
        <v>182</v>
      </c>
      <c r="G8" s="348"/>
      <c r="H8" s="238">
        <v>6.333333333333333</v>
      </c>
      <c r="I8" s="155">
        <v>2.7250000000000001</v>
      </c>
      <c r="J8" s="155">
        <v>1.17</v>
      </c>
      <c r="K8" s="155">
        <v>2.5</v>
      </c>
      <c r="L8" s="62"/>
      <c r="M8" s="9"/>
      <c r="N8" s="126">
        <f t="shared" si="0"/>
        <v>789.45833333333326</v>
      </c>
    </row>
    <row r="9" spans="1:15" ht="35.1" customHeight="1" thickBot="1">
      <c r="A9" s="176" t="s">
        <v>129</v>
      </c>
      <c r="B9" s="235" t="s">
        <v>83</v>
      </c>
      <c r="C9" s="204" t="s">
        <v>174</v>
      </c>
      <c r="D9" s="177" t="s">
        <v>141</v>
      </c>
      <c r="E9" s="51" t="s">
        <v>89</v>
      </c>
      <c r="F9" s="347" t="s">
        <v>180</v>
      </c>
      <c r="G9" s="349" t="s">
        <v>183</v>
      </c>
      <c r="H9" s="236">
        <v>6</v>
      </c>
      <c r="I9" s="157">
        <v>2.4571428571428569</v>
      </c>
      <c r="J9" s="157">
        <v>2.37</v>
      </c>
      <c r="K9" s="157">
        <v>2.5</v>
      </c>
      <c r="L9" s="63">
        <v>1</v>
      </c>
      <c r="M9" s="8"/>
      <c r="N9" s="126">
        <f t="shared" si="0"/>
        <v>836.03571428571422</v>
      </c>
    </row>
    <row r="10" spans="1:15" ht="35.1" customHeight="1">
      <c r="A10" s="175" t="s">
        <v>130</v>
      </c>
      <c r="B10" s="230" t="s">
        <v>81</v>
      </c>
      <c r="C10" s="206" t="s">
        <v>175</v>
      </c>
      <c r="D10" s="61" t="s">
        <v>160</v>
      </c>
      <c r="E10" s="210" t="s">
        <v>88</v>
      </c>
      <c r="F10" s="211" t="s">
        <v>119</v>
      </c>
      <c r="G10" s="345" t="s">
        <v>183</v>
      </c>
      <c r="H10" s="237">
        <v>6</v>
      </c>
      <c r="I10" s="229">
        <v>3.2214285714285715</v>
      </c>
      <c r="J10" s="192">
        <v>1.6700000000000002</v>
      </c>
      <c r="K10" s="192">
        <v>2.5</v>
      </c>
      <c r="L10" s="7">
        <v>1</v>
      </c>
      <c r="M10" s="7"/>
      <c r="N10" s="35">
        <f t="shared" si="0"/>
        <v>875.85714285714289</v>
      </c>
      <c r="O10" s="125"/>
    </row>
    <row r="11" spans="1:15" ht="35.1" customHeight="1">
      <c r="A11" s="175" t="s">
        <v>131</v>
      </c>
      <c r="B11" s="232" t="s">
        <v>83</v>
      </c>
      <c r="C11" s="206" t="s">
        <v>157</v>
      </c>
      <c r="D11" s="201" t="s">
        <v>143</v>
      </c>
      <c r="E11" s="210" t="s">
        <v>88</v>
      </c>
      <c r="F11" s="211" t="s">
        <v>171</v>
      </c>
      <c r="G11" s="343"/>
      <c r="H11" s="237">
        <v>6</v>
      </c>
      <c r="I11" s="229">
        <v>2.5999999999999996</v>
      </c>
      <c r="J11" s="192">
        <v>1.85</v>
      </c>
      <c r="K11" s="192">
        <v>2.5</v>
      </c>
      <c r="L11" s="7"/>
      <c r="M11" s="9"/>
      <c r="N11" s="126">
        <f t="shared" si="0"/>
        <v>773.75</v>
      </c>
    </row>
    <row r="12" spans="1:15" ht="35.1" customHeight="1">
      <c r="A12" s="175" t="s">
        <v>132</v>
      </c>
      <c r="B12" s="341" t="s">
        <v>95</v>
      </c>
      <c r="C12" s="206" t="s">
        <v>145</v>
      </c>
      <c r="D12" s="61" t="s">
        <v>184</v>
      </c>
      <c r="E12" s="205" t="s">
        <v>88</v>
      </c>
      <c r="F12" s="202"/>
      <c r="G12" s="343"/>
      <c r="H12" s="246">
        <v>6.2352941176470589</v>
      </c>
      <c r="I12" s="156">
        <v>3.0948051948051951</v>
      </c>
      <c r="J12" s="156">
        <v>1.7</v>
      </c>
      <c r="K12" s="156">
        <v>2.5</v>
      </c>
      <c r="L12" s="9"/>
      <c r="M12" s="9"/>
      <c r="N12" s="126">
        <f t="shared" si="0"/>
        <v>823.58097784568372</v>
      </c>
    </row>
    <row r="13" spans="1:15" ht="35.1" customHeight="1">
      <c r="A13" s="191" t="s">
        <v>133</v>
      </c>
      <c r="B13" s="338" t="s">
        <v>81</v>
      </c>
      <c r="C13" s="42" t="s">
        <v>173</v>
      </c>
      <c r="D13" s="203" t="s">
        <v>169</v>
      </c>
      <c r="E13" s="329" t="s">
        <v>78</v>
      </c>
      <c r="F13" s="202" t="s">
        <v>153</v>
      </c>
      <c r="G13" s="348"/>
      <c r="H13" s="339">
        <v>6</v>
      </c>
      <c r="I13" s="156">
        <v>3.4259740259740261</v>
      </c>
      <c r="J13" s="156">
        <v>1.25</v>
      </c>
      <c r="K13" s="156">
        <v>2.5</v>
      </c>
      <c r="L13" s="9"/>
      <c r="M13" s="9"/>
      <c r="N13" s="340">
        <f t="shared" si="0"/>
        <v>820.6980519480519</v>
      </c>
    </row>
    <row r="14" spans="1:15" ht="35.1" customHeight="1" thickBot="1">
      <c r="A14" s="344" t="s">
        <v>177</v>
      </c>
      <c r="B14" s="235" t="s">
        <v>83</v>
      </c>
      <c r="C14" s="331" t="s">
        <v>155</v>
      </c>
      <c r="D14" s="332" t="s">
        <v>120</v>
      </c>
      <c r="E14" s="51" t="s">
        <v>88</v>
      </c>
      <c r="F14" s="333" t="s">
        <v>158</v>
      </c>
      <c r="G14" s="349" t="s">
        <v>183</v>
      </c>
      <c r="H14" s="334">
        <v>6</v>
      </c>
      <c r="I14" s="335">
        <v>3.0285714285714285</v>
      </c>
      <c r="J14" s="335">
        <v>1.75</v>
      </c>
      <c r="K14" s="335">
        <v>2.5</v>
      </c>
      <c r="L14" s="336">
        <v>1</v>
      </c>
      <c r="M14" s="336"/>
      <c r="N14" s="337">
        <f t="shared" si="0"/>
        <v>863.39285714285711</v>
      </c>
    </row>
    <row r="15" spans="1:15" ht="35.1" customHeight="1">
      <c r="A15" s="43" t="s">
        <v>186</v>
      </c>
      <c r="B15" s="44"/>
      <c r="C15" s="44"/>
      <c r="D15" s="45" t="s">
        <v>187</v>
      </c>
      <c r="E15" s="44"/>
      <c r="F15" s="46"/>
      <c r="G15" s="43" t="s">
        <v>188</v>
      </c>
      <c r="H15" s="46"/>
      <c r="I15" s="46"/>
      <c r="J15" s="46"/>
      <c r="K15" s="46"/>
      <c r="L15" s="27"/>
      <c r="M15" s="6"/>
      <c r="N15" s="6"/>
    </row>
    <row r="16" spans="1:15" ht="21">
      <c r="A16" s="350"/>
      <c r="B16" s="350"/>
      <c r="C16" s="350"/>
      <c r="D16" s="350"/>
      <c r="E16" s="350"/>
      <c r="F16" s="350"/>
      <c r="G16" s="350"/>
      <c r="H16" s="350"/>
      <c r="I16" s="350"/>
      <c r="J16" s="350"/>
      <c r="K16" s="350"/>
      <c r="L16" s="350"/>
      <c r="M16" s="350"/>
      <c r="N16" s="350"/>
    </row>
  </sheetData>
  <mergeCells count="4">
    <mergeCell ref="A16:N16"/>
    <mergeCell ref="A1:J1"/>
    <mergeCell ref="B2:C2"/>
    <mergeCell ref="D2:F2"/>
  </mergeCells>
  <phoneticPr fontId="2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6"/>
  <sheetViews>
    <sheetView zoomScaleNormal="100" workbookViewId="0">
      <selection activeCell="AO42" sqref="AO42"/>
    </sheetView>
  </sheetViews>
  <sheetFormatPr defaultRowHeight="14.1" customHeight="1"/>
  <cols>
    <col min="1" max="1" width="2.875" customWidth="1"/>
    <col min="2" max="2" width="3.625" style="10" customWidth="1"/>
    <col min="3" max="3" width="10.625" style="10" customWidth="1"/>
    <col min="4" max="4" width="4.625" customWidth="1"/>
    <col min="5" max="5" width="5.5" hidden="1" customWidth="1"/>
    <col min="6" max="6" width="5.75" hidden="1" customWidth="1"/>
    <col min="7" max="7" width="5.5" hidden="1" customWidth="1"/>
    <col min="8" max="8" width="3.625" style="41" customWidth="1"/>
    <col min="9" max="9" width="4.625" customWidth="1"/>
    <col min="10" max="10" width="3.625" style="10" customWidth="1"/>
    <col min="11" max="11" width="10.625" style="10" customWidth="1"/>
    <col min="12" max="12" width="4.625" style="10" customWidth="1"/>
    <col min="13" max="13" width="6.625" hidden="1" customWidth="1"/>
    <col min="14" max="14" width="5.875" hidden="1" customWidth="1"/>
    <col min="15" max="15" width="5" hidden="1" customWidth="1"/>
    <col min="16" max="16" width="3.625" style="41" customWidth="1"/>
    <col min="17" max="17" width="4.625" customWidth="1"/>
    <col min="18" max="18" width="3.625" style="10" customWidth="1"/>
    <col min="19" max="19" width="10.625" style="10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41" customWidth="1"/>
    <col min="25" max="25" width="4.625" customWidth="1"/>
    <col min="26" max="26" width="3.625" style="10" customWidth="1"/>
    <col min="27" max="27" width="10.625" style="10" customWidth="1"/>
    <col min="28" max="28" width="4.625" style="2" customWidth="1"/>
    <col min="29" max="31" width="6.625" style="2" hidden="1" customWidth="1"/>
    <col min="32" max="32" width="3.625" style="41" customWidth="1"/>
    <col min="33" max="33" width="4.625" customWidth="1"/>
    <col min="34" max="34" width="3.625" style="10" customWidth="1"/>
    <col min="35" max="35" width="10.625" style="56" customWidth="1"/>
    <col min="36" max="36" width="4.625" customWidth="1"/>
    <col min="37" max="38" width="6.625" hidden="1" customWidth="1"/>
    <col min="39" max="39" width="6.625" style="2" hidden="1" customWidth="1"/>
    <col min="40" max="40" width="3.625" style="41" customWidth="1"/>
    <col min="41" max="41" width="4.625" customWidth="1"/>
  </cols>
  <sheetData>
    <row r="1" spans="1:41" ht="19.5" customHeight="1">
      <c r="A1" s="5"/>
      <c r="B1" s="52"/>
      <c r="C1" s="52"/>
      <c r="D1" s="366" t="s">
        <v>8</v>
      </c>
      <c r="E1" s="366"/>
      <c r="F1" s="366"/>
      <c r="G1" s="366"/>
      <c r="H1" s="366"/>
      <c r="I1" s="366"/>
      <c r="J1" s="366"/>
      <c r="K1" s="158"/>
      <c r="L1" s="158" t="s">
        <v>86</v>
      </c>
      <c r="P1" s="40"/>
      <c r="X1" s="40"/>
      <c r="Z1" s="52"/>
      <c r="AA1" s="52"/>
      <c r="AB1" s="5"/>
      <c r="AC1" s="5"/>
      <c r="AD1" s="5"/>
      <c r="AE1" s="5"/>
      <c r="AF1" s="40"/>
      <c r="AG1" s="5"/>
      <c r="AH1" s="52"/>
      <c r="AI1" s="52"/>
      <c r="AJ1" s="5"/>
      <c r="AK1" s="5"/>
      <c r="AL1" s="5"/>
      <c r="AM1" s="5"/>
      <c r="AN1" s="40"/>
      <c r="AO1" s="5"/>
    </row>
    <row r="2" spans="1:41" ht="14.1" customHeight="1">
      <c r="A2" s="1" t="s">
        <v>6</v>
      </c>
      <c r="B2" s="53" t="s">
        <v>29</v>
      </c>
      <c r="C2" s="53" t="s">
        <v>30</v>
      </c>
      <c r="D2" s="372">
        <v>3600</v>
      </c>
      <c r="E2" s="372"/>
      <c r="F2" s="39"/>
      <c r="G2" s="39"/>
      <c r="H2" s="39"/>
      <c r="I2" s="39"/>
      <c r="J2" s="55"/>
      <c r="K2" s="367" t="s">
        <v>20</v>
      </c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  <c r="AB2" s="368"/>
      <c r="AC2" s="368"/>
      <c r="AD2" s="368"/>
      <c r="AE2" s="368"/>
      <c r="AF2" s="368"/>
      <c r="AG2" s="368"/>
      <c r="AH2" s="368"/>
      <c r="AI2" s="368"/>
      <c r="AJ2" s="368"/>
      <c r="AK2" s="368"/>
      <c r="AL2" s="368"/>
      <c r="AM2" s="368"/>
      <c r="AN2" s="368"/>
      <c r="AO2" s="368"/>
    </row>
    <row r="3" spans="1:41" s="10" customFormat="1" ht="14.1" customHeight="1">
      <c r="A3" s="369" t="s">
        <v>11</v>
      </c>
      <c r="B3" s="18"/>
      <c r="C3" s="370">
        <v>44305</v>
      </c>
      <c r="D3" s="370"/>
      <c r="E3" s="19"/>
      <c r="F3" s="19"/>
      <c r="G3" s="19"/>
      <c r="H3" s="38"/>
      <c r="I3" s="18" t="s">
        <v>12</v>
      </c>
      <c r="J3" s="18"/>
      <c r="K3" s="370">
        <f>C3+1</f>
        <v>44306</v>
      </c>
      <c r="L3" s="370"/>
      <c r="M3" s="19"/>
      <c r="N3" s="19"/>
      <c r="O3" s="19"/>
      <c r="P3" s="38"/>
      <c r="Q3" s="18" t="s">
        <v>13</v>
      </c>
      <c r="R3" s="145"/>
      <c r="S3" s="370">
        <f>C3+2</f>
        <v>44307</v>
      </c>
      <c r="T3" s="370"/>
      <c r="U3" s="19"/>
      <c r="V3" s="19"/>
      <c r="W3" s="19"/>
      <c r="X3" s="38"/>
      <c r="Y3" s="18" t="s">
        <v>14</v>
      </c>
      <c r="Z3" s="145"/>
      <c r="AA3" s="370">
        <f>C3+3</f>
        <v>44308</v>
      </c>
      <c r="AB3" s="370"/>
      <c r="AC3" s="19"/>
      <c r="AD3" s="19"/>
      <c r="AE3" s="19"/>
      <c r="AF3" s="38"/>
      <c r="AG3" s="18" t="s">
        <v>15</v>
      </c>
      <c r="AH3" s="145"/>
      <c r="AI3" s="370">
        <f>C3+4</f>
        <v>44309</v>
      </c>
      <c r="AJ3" s="370"/>
      <c r="AK3" s="19"/>
      <c r="AL3" s="19"/>
      <c r="AM3" s="19"/>
      <c r="AN3" s="38"/>
      <c r="AO3" s="18" t="s">
        <v>16</v>
      </c>
    </row>
    <row r="4" spans="1:41" s="10" customFormat="1" ht="14.1" customHeight="1">
      <c r="A4" s="369"/>
      <c r="B4" s="18" t="s">
        <v>31</v>
      </c>
      <c r="C4" s="18" t="s">
        <v>32</v>
      </c>
      <c r="D4" s="18" t="s">
        <v>17</v>
      </c>
      <c r="E4" s="18" t="s">
        <v>23</v>
      </c>
      <c r="F4" s="18" t="s">
        <v>25</v>
      </c>
      <c r="G4" s="18" t="s">
        <v>27</v>
      </c>
      <c r="H4" s="38" t="s">
        <v>22</v>
      </c>
      <c r="I4" s="23" t="s">
        <v>35</v>
      </c>
      <c r="J4" s="18" t="s">
        <v>3</v>
      </c>
      <c r="K4" s="18" t="s">
        <v>4</v>
      </c>
      <c r="L4" s="18" t="s">
        <v>5</v>
      </c>
      <c r="M4" s="18" t="s">
        <v>23</v>
      </c>
      <c r="N4" s="18" t="s">
        <v>25</v>
      </c>
      <c r="O4" s="18" t="s">
        <v>27</v>
      </c>
      <c r="P4" s="38" t="s">
        <v>22</v>
      </c>
      <c r="Q4" s="23" t="s">
        <v>35</v>
      </c>
      <c r="R4" s="145" t="s">
        <v>3</v>
      </c>
      <c r="S4" s="18" t="s">
        <v>4</v>
      </c>
      <c r="T4" s="18" t="s">
        <v>17</v>
      </c>
      <c r="U4" s="18" t="s">
        <v>23</v>
      </c>
      <c r="V4" s="18" t="s">
        <v>25</v>
      </c>
      <c r="W4" s="18" t="s">
        <v>27</v>
      </c>
      <c r="X4" s="38" t="s">
        <v>22</v>
      </c>
      <c r="Y4" s="23" t="s">
        <v>35</v>
      </c>
      <c r="Z4" s="145" t="s">
        <v>3</v>
      </c>
      <c r="AA4" s="327"/>
      <c r="AB4" s="11" t="s">
        <v>17</v>
      </c>
      <c r="AC4" s="18" t="s">
        <v>23</v>
      </c>
      <c r="AD4" s="18" t="s">
        <v>25</v>
      </c>
      <c r="AE4" s="18" t="s">
        <v>27</v>
      </c>
      <c r="AF4" s="38" t="s">
        <v>22</v>
      </c>
      <c r="AG4" s="23" t="s">
        <v>35</v>
      </c>
      <c r="AH4" s="146" t="s">
        <v>3</v>
      </c>
      <c r="AI4" s="327"/>
      <c r="AJ4" s="11" t="s">
        <v>17</v>
      </c>
      <c r="AK4" s="18" t="s">
        <v>23</v>
      </c>
      <c r="AL4" s="18" t="s">
        <v>25</v>
      </c>
      <c r="AM4" s="18" t="s">
        <v>27</v>
      </c>
      <c r="AN4" s="38" t="s">
        <v>22</v>
      </c>
      <c r="AO4" s="23" t="s">
        <v>35</v>
      </c>
    </row>
    <row r="5" spans="1:41" s="12" customFormat="1" ht="14.1" customHeight="1">
      <c r="A5" s="371" t="s">
        <v>18</v>
      </c>
      <c r="B5" s="96" t="s">
        <v>82</v>
      </c>
      <c r="C5" s="142" t="s">
        <v>70</v>
      </c>
      <c r="D5" s="143">
        <v>120</v>
      </c>
      <c r="E5" s="85">
        <f>D5/20</f>
        <v>6</v>
      </c>
      <c r="F5" s="75"/>
      <c r="G5" s="75"/>
      <c r="H5" s="133">
        <f>(D5*$D$2)/1000</f>
        <v>432</v>
      </c>
      <c r="I5" s="82"/>
      <c r="J5" s="96" t="s">
        <v>69</v>
      </c>
      <c r="K5" s="142" t="s">
        <v>70</v>
      </c>
      <c r="L5" s="143">
        <v>100</v>
      </c>
      <c r="M5" s="85">
        <f>L5/20</f>
        <v>5</v>
      </c>
      <c r="N5" s="75"/>
      <c r="O5" s="75"/>
      <c r="P5" s="133">
        <f>(L5*$D$2)/1000</f>
        <v>360</v>
      </c>
      <c r="Q5" s="82"/>
      <c r="R5" s="276" t="s">
        <v>91</v>
      </c>
      <c r="S5" s="91" t="s">
        <v>95</v>
      </c>
      <c r="T5" s="109">
        <v>170</v>
      </c>
      <c r="U5" s="85">
        <v>6</v>
      </c>
      <c r="V5" s="75"/>
      <c r="W5" s="75"/>
      <c r="X5" s="133">
        <f>(T5*$D$2)/1000</f>
        <v>612</v>
      </c>
      <c r="Y5" s="179"/>
      <c r="Z5" s="96" t="s">
        <v>74</v>
      </c>
      <c r="AA5" s="142" t="s">
        <v>70</v>
      </c>
      <c r="AB5" s="143">
        <v>120</v>
      </c>
      <c r="AC5" s="85">
        <f>AB5/20</f>
        <v>6</v>
      </c>
      <c r="AD5" s="75"/>
      <c r="AE5" s="75"/>
      <c r="AF5" s="133">
        <f>(AB5*$D$2)/1000</f>
        <v>432</v>
      </c>
      <c r="AG5" s="82"/>
      <c r="AH5" s="96" t="s">
        <v>74</v>
      </c>
      <c r="AI5" s="142" t="s">
        <v>70</v>
      </c>
      <c r="AJ5" s="143">
        <v>120</v>
      </c>
      <c r="AK5" s="85">
        <f>AJ5/20</f>
        <v>6</v>
      </c>
      <c r="AL5" s="75"/>
      <c r="AM5" s="75"/>
      <c r="AN5" s="133">
        <f>(AJ5*$D$2)/1000</f>
        <v>432</v>
      </c>
      <c r="AO5" s="82"/>
    </row>
    <row r="6" spans="1:41" s="12" customFormat="1" ht="14.1" customHeight="1">
      <c r="A6" s="371"/>
      <c r="B6" s="84" t="s">
        <v>53</v>
      </c>
      <c r="C6" s="98"/>
      <c r="D6" s="99"/>
      <c r="E6" s="85"/>
      <c r="F6" s="85"/>
      <c r="G6" s="88"/>
      <c r="H6" s="136"/>
      <c r="I6" s="82"/>
      <c r="J6" s="84" t="s">
        <v>71</v>
      </c>
      <c r="K6" s="98" t="s">
        <v>72</v>
      </c>
      <c r="L6" s="99">
        <v>20</v>
      </c>
      <c r="M6" s="85">
        <f>L6/20</f>
        <v>1</v>
      </c>
      <c r="N6" s="85"/>
      <c r="O6" s="75"/>
      <c r="P6" s="133">
        <f>(L6*$D$2)/1000</f>
        <v>72</v>
      </c>
      <c r="Q6" s="136"/>
      <c r="R6" s="84"/>
      <c r="S6" s="300"/>
      <c r="T6" s="89"/>
      <c r="U6" s="85"/>
      <c r="V6" s="85"/>
      <c r="W6" s="88"/>
      <c r="X6" s="136"/>
      <c r="Y6" s="179"/>
      <c r="Z6" s="84" t="s">
        <v>53</v>
      </c>
      <c r="AA6" s="98"/>
      <c r="AB6" s="99"/>
      <c r="AC6" s="85"/>
      <c r="AD6" s="85"/>
      <c r="AE6" s="88"/>
      <c r="AF6" s="136"/>
      <c r="AG6" s="136"/>
      <c r="AH6" s="84" t="s">
        <v>53</v>
      </c>
      <c r="AI6" s="98"/>
      <c r="AJ6" s="99"/>
      <c r="AK6" s="85"/>
      <c r="AL6" s="85"/>
      <c r="AM6" s="88"/>
      <c r="AN6" s="136"/>
      <c r="AO6" s="136"/>
    </row>
    <row r="7" spans="1:41" s="12" customFormat="1" ht="14.1" customHeight="1">
      <c r="A7" s="371"/>
      <c r="B7" s="21" t="s">
        <v>73</v>
      </c>
      <c r="C7" s="3"/>
      <c r="D7" s="36"/>
      <c r="E7" s="75"/>
      <c r="F7" s="75"/>
      <c r="G7" s="75"/>
      <c r="H7" s="82"/>
      <c r="I7" s="82"/>
      <c r="J7" s="21" t="s">
        <v>73</v>
      </c>
      <c r="K7" s="3"/>
      <c r="L7" s="75"/>
      <c r="M7" s="75"/>
      <c r="N7" s="75"/>
      <c r="O7" s="75"/>
      <c r="P7" s="38"/>
      <c r="Q7" s="136"/>
      <c r="R7" s="13" t="s">
        <v>92</v>
      </c>
      <c r="S7" s="300"/>
      <c r="T7" s="85"/>
      <c r="U7" s="75"/>
      <c r="V7" s="75"/>
      <c r="W7" s="75"/>
      <c r="X7" s="82"/>
      <c r="Y7" s="179"/>
      <c r="Z7" s="21" t="s">
        <v>73</v>
      </c>
      <c r="AA7" s="3"/>
      <c r="AB7" s="36"/>
      <c r="AC7" s="75"/>
      <c r="AD7" s="75"/>
      <c r="AE7" s="75"/>
      <c r="AF7" s="82"/>
      <c r="AG7" s="136"/>
      <c r="AH7" s="21" t="s">
        <v>73</v>
      </c>
      <c r="AI7" s="3"/>
      <c r="AJ7" s="36"/>
      <c r="AK7" s="75"/>
      <c r="AL7" s="75"/>
      <c r="AM7" s="75"/>
      <c r="AN7" s="82"/>
      <c r="AO7" s="136"/>
    </row>
    <row r="8" spans="1:41" s="12" customFormat="1" ht="14.1" customHeight="1">
      <c r="A8" s="371" t="s">
        <v>19</v>
      </c>
      <c r="B8" s="221"/>
      <c r="C8" s="195"/>
      <c r="D8" s="85"/>
      <c r="E8" s="162"/>
      <c r="F8" s="162"/>
      <c r="G8" s="162"/>
      <c r="H8" s="163"/>
      <c r="I8" s="116"/>
      <c r="J8" s="107"/>
      <c r="K8" s="79"/>
      <c r="L8" s="89"/>
      <c r="M8" s="162"/>
      <c r="N8" s="115"/>
      <c r="O8" s="178"/>
      <c r="P8" s="110"/>
      <c r="Q8" s="116"/>
      <c r="R8" s="66"/>
      <c r="S8" s="217"/>
      <c r="T8" s="67"/>
      <c r="U8" s="114"/>
      <c r="V8" s="115"/>
      <c r="W8" s="114"/>
      <c r="X8" s="163"/>
      <c r="Y8" s="116"/>
      <c r="Z8" s="66"/>
      <c r="AA8" s="111"/>
      <c r="AB8" s="115"/>
      <c r="AC8" s="162"/>
      <c r="AD8" s="170"/>
      <c r="AE8" s="114"/>
      <c r="AF8" s="110"/>
      <c r="AG8" s="116"/>
      <c r="AH8" s="66"/>
      <c r="AI8" s="111"/>
      <c r="AJ8" s="115"/>
      <c r="AK8" s="162"/>
      <c r="AL8" s="170"/>
      <c r="AM8" s="114"/>
      <c r="AN8" s="110"/>
      <c r="AO8" s="116"/>
    </row>
    <row r="9" spans="1:41" s="12" customFormat="1" ht="14.1" customHeight="1">
      <c r="A9" s="371"/>
      <c r="B9" s="218"/>
      <c r="C9" s="298"/>
      <c r="D9" s="85"/>
      <c r="E9" s="69"/>
      <c r="F9" s="162"/>
      <c r="G9" s="114"/>
      <c r="H9" s="163"/>
      <c r="I9" s="113"/>
      <c r="J9" s="105"/>
      <c r="K9" s="128"/>
      <c r="L9" s="89"/>
      <c r="M9" s="162"/>
      <c r="N9" s="162"/>
      <c r="O9" s="178"/>
      <c r="P9" s="110"/>
      <c r="Q9" s="113"/>
      <c r="R9" s="119"/>
      <c r="S9" s="217"/>
      <c r="T9" s="67"/>
      <c r="U9" s="162"/>
      <c r="V9" s="170"/>
      <c r="W9" s="114"/>
      <c r="X9" s="163"/>
      <c r="Y9" s="113"/>
      <c r="Z9" s="119"/>
      <c r="AA9" s="260"/>
      <c r="AB9" s="115"/>
      <c r="AC9" s="162"/>
      <c r="AD9" s="115"/>
      <c r="AE9" s="112"/>
      <c r="AF9" s="163"/>
      <c r="AG9" s="113"/>
      <c r="AH9" s="119"/>
      <c r="AI9" s="260"/>
      <c r="AJ9" s="115"/>
      <c r="AK9" s="162"/>
      <c r="AL9" s="115"/>
      <c r="AM9" s="112"/>
      <c r="AN9" s="163"/>
      <c r="AO9" s="113"/>
    </row>
    <row r="10" spans="1:41" s="12" customFormat="1" ht="14.1" customHeight="1">
      <c r="A10" s="371"/>
      <c r="B10" s="87"/>
      <c r="C10" s="298"/>
      <c r="D10" s="85"/>
      <c r="E10" s="69"/>
      <c r="F10" s="162"/>
      <c r="G10" s="114"/>
      <c r="H10" s="163"/>
      <c r="I10" s="113"/>
      <c r="J10" s="105"/>
      <c r="K10" s="79"/>
      <c r="L10" s="89"/>
      <c r="M10" s="162"/>
      <c r="N10" s="162"/>
      <c r="O10" s="112"/>
      <c r="P10" s="110"/>
      <c r="Q10" s="113"/>
      <c r="R10" s="119"/>
      <c r="S10" s="217"/>
      <c r="T10" s="67"/>
      <c r="U10" s="263"/>
      <c r="V10" s="115"/>
      <c r="W10" s="114"/>
      <c r="X10" s="163"/>
      <c r="Y10" s="116"/>
      <c r="Z10" s="119"/>
      <c r="AA10" s="260"/>
      <c r="AB10" s="115"/>
      <c r="AC10" s="162"/>
      <c r="AD10" s="170"/>
      <c r="AE10" s="114"/>
      <c r="AF10" s="163"/>
      <c r="AG10" s="113"/>
      <c r="AH10" s="119"/>
      <c r="AI10" s="260"/>
      <c r="AJ10" s="115"/>
      <c r="AK10" s="162"/>
      <c r="AL10" s="170"/>
      <c r="AM10" s="114"/>
      <c r="AN10" s="163"/>
      <c r="AO10" s="113"/>
    </row>
    <row r="11" spans="1:41" s="12" customFormat="1" ht="14.1" customHeight="1">
      <c r="A11" s="371"/>
      <c r="B11" s="218"/>
      <c r="C11" s="298"/>
      <c r="D11" s="85"/>
      <c r="E11" s="162"/>
      <c r="F11" s="69"/>
      <c r="G11" s="114"/>
      <c r="H11" s="163"/>
      <c r="I11" s="113"/>
      <c r="J11" s="90"/>
      <c r="K11" s="79"/>
      <c r="L11" s="15"/>
      <c r="M11" s="162"/>
      <c r="N11" s="162"/>
      <c r="O11" s="178"/>
      <c r="P11" s="110"/>
      <c r="Q11" s="113"/>
      <c r="R11" s="119"/>
      <c r="S11" s="217"/>
      <c r="T11" s="67"/>
      <c r="U11" s="162"/>
      <c r="V11" s="162"/>
      <c r="W11" s="114"/>
      <c r="X11" s="163"/>
      <c r="Y11" s="113"/>
      <c r="Z11" s="119"/>
      <c r="AA11" s="111"/>
      <c r="AB11" s="115"/>
      <c r="AC11" s="67"/>
      <c r="AD11" s="162"/>
      <c r="AE11" s="114"/>
      <c r="AF11" s="163"/>
      <c r="AG11" s="264"/>
      <c r="AH11" s="119"/>
      <c r="AI11" s="111"/>
      <c r="AJ11" s="115"/>
      <c r="AK11" s="67"/>
      <c r="AL11" s="162"/>
      <c r="AM11" s="114"/>
      <c r="AN11" s="163"/>
      <c r="AO11" s="264"/>
    </row>
    <row r="12" spans="1:41" s="12" customFormat="1" ht="14.1" customHeight="1">
      <c r="A12" s="371"/>
      <c r="B12" s="87"/>
      <c r="C12" s="298"/>
      <c r="D12" s="85"/>
      <c r="E12" s="115"/>
      <c r="F12" s="115"/>
      <c r="G12" s="114"/>
      <c r="H12" s="163"/>
      <c r="I12" s="265"/>
      <c r="J12" s="266"/>
      <c r="K12" s="257"/>
      <c r="L12" s="245"/>
      <c r="M12" s="162"/>
      <c r="N12" s="162"/>
      <c r="O12" s="112"/>
      <c r="P12" s="163"/>
      <c r="Q12" s="256"/>
      <c r="R12" s="74"/>
      <c r="S12" s="217"/>
      <c r="T12" s="67"/>
      <c r="U12" s="162"/>
      <c r="V12" s="115"/>
      <c r="W12" s="114"/>
      <c r="X12" s="163"/>
      <c r="Y12" s="113"/>
      <c r="Z12" s="74"/>
      <c r="AA12" s="111"/>
      <c r="AB12" s="267"/>
      <c r="AC12" s="118"/>
      <c r="AD12" s="162"/>
      <c r="AE12" s="114"/>
      <c r="AF12" s="163"/>
      <c r="AG12" s="113"/>
      <c r="AH12" s="74"/>
      <c r="AI12" s="111"/>
      <c r="AJ12" s="267"/>
      <c r="AK12" s="118"/>
      <c r="AL12" s="162"/>
      <c r="AM12" s="114"/>
      <c r="AN12" s="163"/>
      <c r="AO12" s="113"/>
    </row>
    <row r="13" spans="1:41" s="12" customFormat="1" ht="14.1" customHeight="1">
      <c r="A13" s="371"/>
      <c r="B13" s="106"/>
      <c r="C13" s="111"/>
      <c r="D13" s="132"/>
      <c r="E13" s="67"/>
      <c r="F13" s="115"/>
      <c r="G13" s="114"/>
      <c r="H13" s="127"/>
      <c r="I13" s="113"/>
      <c r="J13" s="268"/>
      <c r="K13" s="111"/>
      <c r="L13" s="132"/>
      <c r="M13" s="67"/>
      <c r="N13" s="115"/>
      <c r="O13" s="114"/>
      <c r="P13" s="163"/>
      <c r="Q13" s="113"/>
      <c r="R13" s="224"/>
      <c r="S13" s="217"/>
      <c r="T13" s="67"/>
      <c r="U13" s="162"/>
      <c r="V13" s="162"/>
      <c r="W13" s="114"/>
      <c r="X13" s="163"/>
      <c r="Y13" s="113"/>
      <c r="Z13" s="269"/>
      <c r="AA13" s="111"/>
      <c r="AB13" s="115"/>
      <c r="AC13" s="67"/>
      <c r="AD13" s="115"/>
      <c r="AE13" s="114"/>
      <c r="AF13" s="127"/>
      <c r="AG13" s="113"/>
      <c r="AH13" s="269"/>
      <c r="AI13" s="111"/>
      <c r="AJ13" s="115"/>
      <c r="AK13" s="67"/>
      <c r="AL13" s="115"/>
      <c r="AM13" s="114"/>
      <c r="AN13" s="127"/>
      <c r="AO13" s="113"/>
    </row>
    <row r="14" spans="1:41" s="12" customFormat="1" ht="14.1" customHeight="1">
      <c r="A14" s="371"/>
      <c r="B14" s="13"/>
      <c r="C14" s="217"/>
      <c r="D14" s="67"/>
      <c r="E14" s="67"/>
      <c r="F14" s="115"/>
      <c r="G14" s="114"/>
      <c r="H14" s="127"/>
      <c r="I14" s="113"/>
      <c r="J14" s="118"/>
      <c r="K14" s="111"/>
      <c r="L14" s="115"/>
      <c r="M14" s="242"/>
      <c r="N14" s="134"/>
      <c r="O14" s="114"/>
      <c r="P14" s="127"/>
      <c r="Q14" s="113"/>
      <c r="R14" s="119"/>
      <c r="S14" s="111"/>
      <c r="T14" s="115"/>
      <c r="U14" s="118"/>
      <c r="V14" s="118"/>
      <c r="W14" s="250"/>
      <c r="X14" s="163"/>
      <c r="Y14" s="113"/>
      <c r="Z14" s="118"/>
      <c r="AA14" s="135"/>
      <c r="AB14" s="134"/>
      <c r="AC14" s="69"/>
      <c r="AD14" s="69"/>
      <c r="AE14" s="114"/>
      <c r="AF14" s="127"/>
      <c r="AG14" s="113"/>
      <c r="AH14" s="118"/>
      <c r="AI14" s="135"/>
      <c r="AJ14" s="134"/>
      <c r="AK14" s="69"/>
      <c r="AL14" s="69"/>
      <c r="AM14" s="114"/>
      <c r="AN14" s="127"/>
      <c r="AO14" s="113"/>
    </row>
    <row r="15" spans="1:41" s="12" customFormat="1" ht="14.1" customHeight="1">
      <c r="A15" s="379" t="s">
        <v>9</v>
      </c>
      <c r="B15" s="255"/>
      <c r="C15" s="183"/>
      <c r="D15" s="115"/>
      <c r="E15" s="162"/>
      <c r="F15" s="162"/>
      <c r="G15" s="114"/>
      <c r="H15" s="110"/>
      <c r="I15" s="116"/>
      <c r="J15" s="108"/>
      <c r="K15" s="78"/>
      <c r="L15" s="89"/>
      <c r="M15" s="162"/>
      <c r="N15" s="118"/>
      <c r="O15" s="114"/>
      <c r="P15" s="163"/>
      <c r="Q15" s="113"/>
      <c r="R15" s="66"/>
      <c r="S15" s="111"/>
      <c r="T15" s="115"/>
      <c r="U15" s="180"/>
      <c r="V15" s="115"/>
      <c r="W15" s="114"/>
      <c r="X15" s="163"/>
      <c r="Y15" s="113"/>
      <c r="Z15" s="119"/>
      <c r="AA15" s="111"/>
      <c r="AB15" s="115"/>
      <c r="AC15" s="262"/>
      <c r="AD15" s="178"/>
      <c r="AE15" s="114"/>
      <c r="AF15" s="163"/>
      <c r="AG15" s="116"/>
      <c r="AH15" s="119"/>
      <c r="AI15" s="111"/>
      <c r="AJ15" s="115"/>
      <c r="AK15" s="262"/>
      <c r="AL15" s="178"/>
      <c r="AM15" s="114"/>
      <c r="AN15" s="163"/>
      <c r="AO15" s="116"/>
    </row>
    <row r="16" spans="1:41" s="12" customFormat="1" ht="14.1" customHeight="1">
      <c r="A16" s="379"/>
      <c r="B16" s="254"/>
      <c r="C16" s="183"/>
      <c r="D16" s="115"/>
      <c r="E16" s="162"/>
      <c r="F16" s="162"/>
      <c r="G16" s="114"/>
      <c r="H16" s="110"/>
      <c r="I16" s="116"/>
      <c r="J16" s="90"/>
      <c r="K16" s="78"/>
      <c r="L16" s="89"/>
      <c r="M16" s="162"/>
      <c r="N16" s="118"/>
      <c r="O16" s="114"/>
      <c r="P16" s="163"/>
      <c r="Q16" s="113"/>
      <c r="R16" s="119"/>
      <c r="S16" s="111"/>
      <c r="T16" s="115"/>
      <c r="U16" s="162"/>
      <c r="V16" s="162"/>
      <c r="W16" s="114"/>
      <c r="X16" s="163"/>
      <c r="Y16" s="113"/>
      <c r="Z16" s="119"/>
      <c r="AA16" s="128"/>
      <c r="AB16" s="114"/>
      <c r="AC16" s="178"/>
      <c r="AD16" s="170"/>
      <c r="AE16" s="114"/>
      <c r="AF16" s="163"/>
      <c r="AG16" s="120"/>
      <c r="AH16" s="119"/>
      <c r="AI16" s="128"/>
      <c r="AJ16" s="114"/>
      <c r="AK16" s="178"/>
      <c r="AL16" s="170"/>
      <c r="AM16" s="114"/>
      <c r="AN16" s="163"/>
      <c r="AO16" s="120"/>
    </row>
    <row r="17" spans="1:41" s="12" customFormat="1" ht="14.1" customHeight="1">
      <c r="A17" s="379"/>
      <c r="B17" s="254"/>
      <c r="C17" s="183"/>
      <c r="D17" s="115"/>
      <c r="E17" s="162"/>
      <c r="F17" s="170"/>
      <c r="G17" s="114"/>
      <c r="H17" s="110"/>
      <c r="I17" s="113"/>
      <c r="J17" s="90"/>
      <c r="K17" s="78"/>
      <c r="L17" s="89"/>
      <c r="M17" s="162"/>
      <c r="N17" s="118"/>
      <c r="O17" s="178"/>
      <c r="P17" s="163"/>
      <c r="Q17" s="113"/>
      <c r="R17" s="119"/>
      <c r="S17" s="111"/>
      <c r="T17" s="115"/>
      <c r="U17" s="162"/>
      <c r="V17" s="162"/>
      <c r="W17" s="114"/>
      <c r="X17" s="163"/>
      <c r="Y17" s="113"/>
      <c r="Z17" s="119"/>
      <c r="AA17" s="111"/>
      <c r="AB17" s="115"/>
      <c r="AC17" s="162"/>
      <c r="AD17" s="115"/>
      <c r="AE17" s="114"/>
      <c r="AF17" s="163"/>
      <c r="AG17" s="120"/>
      <c r="AH17" s="119"/>
      <c r="AI17" s="111"/>
      <c r="AJ17" s="115"/>
      <c r="AK17" s="162"/>
      <c r="AL17" s="115"/>
      <c r="AM17" s="114"/>
      <c r="AN17" s="163"/>
      <c r="AO17" s="120"/>
    </row>
    <row r="18" spans="1:41" s="12" customFormat="1" ht="14.1" customHeight="1">
      <c r="A18" s="379"/>
      <c r="B18" s="254"/>
      <c r="C18" s="222"/>
      <c r="D18" s="299"/>
      <c r="E18" s="162"/>
      <c r="F18" s="118"/>
      <c r="G18" s="114"/>
      <c r="H18" s="110"/>
      <c r="I18" s="270"/>
      <c r="J18" s="90"/>
      <c r="K18" s="78"/>
      <c r="L18" s="89"/>
      <c r="M18" s="162"/>
      <c r="N18" s="118"/>
      <c r="O18" s="114"/>
      <c r="P18" s="163"/>
      <c r="Q18" s="113"/>
      <c r="R18" s="119"/>
      <c r="S18" s="111"/>
      <c r="T18" s="115"/>
      <c r="U18" s="162"/>
      <c r="V18" s="162"/>
      <c r="W18" s="114"/>
      <c r="X18" s="163"/>
      <c r="Y18" s="113"/>
      <c r="Z18" s="119"/>
      <c r="AA18" s="128"/>
      <c r="AB18" s="114"/>
      <c r="AC18" s="67"/>
      <c r="AD18" s="162"/>
      <c r="AE18" s="114"/>
      <c r="AF18" s="163"/>
      <c r="AG18" s="113"/>
      <c r="AH18" s="119"/>
      <c r="AI18" s="128"/>
      <c r="AJ18" s="114"/>
      <c r="AK18" s="67"/>
      <c r="AL18" s="162"/>
      <c r="AM18" s="114"/>
      <c r="AN18" s="163"/>
      <c r="AO18" s="113"/>
    </row>
    <row r="19" spans="1:41" s="12" customFormat="1" ht="14.1" customHeight="1">
      <c r="A19" s="379"/>
      <c r="B19" s="185"/>
      <c r="C19" s="111"/>
      <c r="D19" s="115"/>
      <c r="E19" s="162"/>
      <c r="F19" s="162"/>
      <c r="G19" s="114"/>
      <c r="H19" s="163"/>
      <c r="I19" s="270"/>
      <c r="J19" s="74"/>
      <c r="K19" s="271"/>
      <c r="L19" s="259"/>
      <c r="M19" s="114"/>
      <c r="N19" s="115"/>
      <c r="O19" s="162"/>
      <c r="P19" s="163"/>
      <c r="Q19" s="113"/>
      <c r="R19" s="74"/>
      <c r="S19" s="128"/>
      <c r="T19" s="115"/>
      <c r="U19" s="162"/>
      <c r="V19" s="162"/>
      <c r="W19" s="114"/>
      <c r="X19" s="163"/>
      <c r="Y19" s="256"/>
      <c r="Z19" s="181"/>
      <c r="AA19" s="111"/>
      <c r="AB19" s="115"/>
      <c r="AC19" s="180"/>
      <c r="AD19" s="170"/>
      <c r="AE19" s="114"/>
      <c r="AF19" s="133"/>
      <c r="AG19" s="120"/>
      <c r="AH19" s="181"/>
      <c r="AI19" s="111"/>
      <c r="AJ19" s="115"/>
      <c r="AK19" s="180"/>
      <c r="AL19" s="170"/>
      <c r="AM19" s="114"/>
      <c r="AN19" s="133"/>
      <c r="AO19" s="120"/>
    </row>
    <row r="20" spans="1:41" s="12" customFormat="1" ht="14.1" customHeight="1">
      <c r="A20" s="371"/>
      <c r="B20" s="320"/>
      <c r="C20" s="241"/>
      <c r="D20" s="115"/>
      <c r="E20" s="118"/>
      <c r="F20" s="162"/>
      <c r="G20" s="114"/>
      <c r="H20" s="110"/>
      <c r="I20" s="116"/>
      <c r="J20" s="319"/>
      <c r="K20" s="111"/>
      <c r="L20" s="115"/>
      <c r="M20" s="115"/>
      <c r="N20" s="115"/>
      <c r="O20" s="114"/>
      <c r="P20" s="127"/>
      <c r="Q20" s="113"/>
      <c r="R20" s="321"/>
      <c r="S20" s="111"/>
      <c r="T20" s="115"/>
      <c r="U20" s="67"/>
      <c r="V20" s="115"/>
      <c r="W20" s="114"/>
      <c r="X20" s="163"/>
      <c r="Y20" s="113"/>
      <c r="Z20" s="319"/>
      <c r="AA20" s="111"/>
      <c r="AB20" s="115"/>
      <c r="AC20" s="115"/>
      <c r="AD20" s="115"/>
      <c r="AE20" s="114"/>
      <c r="AF20" s="127"/>
      <c r="AG20" s="113"/>
      <c r="AH20" s="319"/>
      <c r="AI20" s="111"/>
      <c r="AJ20" s="115"/>
      <c r="AK20" s="115"/>
      <c r="AL20" s="115"/>
      <c r="AM20" s="114"/>
      <c r="AN20" s="127"/>
      <c r="AO20" s="113"/>
    </row>
    <row r="21" spans="1:41" s="12" customFormat="1" ht="14.1" customHeight="1">
      <c r="A21" s="357" t="s">
        <v>1</v>
      </c>
      <c r="B21" s="253" t="s">
        <v>99</v>
      </c>
      <c r="C21" s="214" t="s">
        <v>100</v>
      </c>
      <c r="D21" s="315">
        <v>75</v>
      </c>
      <c r="E21" s="316"/>
      <c r="F21" s="316"/>
      <c r="G21" s="170">
        <f>D21/100</f>
        <v>0.75</v>
      </c>
      <c r="H21" s="317">
        <f>(D21*$D$2)/1000</f>
        <v>270</v>
      </c>
      <c r="I21" s="318"/>
      <c r="J21" s="253" t="s">
        <v>101</v>
      </c>
      <c r="K21" s="214" t="s">
        <v>102</v>
      </c>
      <c r="L21" s="315">
        <v>75</v>
      </c>
      <c r="M21" s="118"/>
      <c r="N21" s="316"/>
      <c r="O21" s="170">
        <f>L21/100</f>
        <v>0.75</v>
      </c>
      <c r="P21" s="317">
        <f>(L21*$D$2)/1000</f>
        <v>270</v>
      </c>
      <c r="Q21" s="318"/>
      <c r="R21" s="243"/>
      <c r="S21" s="214"/>
      <c r="T21" s="315"/>
      <c r="U21" s="316"/>
      <c r="V21" s="316"/>
      <c r="W21" s="170"/>
      <c r="X21" s="317"/>
      <c r="Y21" s="318"/>
      <c r="Z21" s="253" t="s">
        <v>101</v>
      </c>
      <c r="AA21" s="214" t="s">
        <v>102</v>
      </c>
      <c r="AB21" s="315">
        <v>75</v>
      </c>
      <c r="AC21" s="118"/>
      <c r="AD21" s="316"/>
      <c r="AE21" s="170">
        <f>AB21/100</f>
        <v>0.75</v>
      </c>
      <c r="AF21" s="317">
        <f>(AB21*$D$2)/1000</f>
        <v>270</v>
      </c>
      <c r="AG21" s="318"/>
      <c r="AH21" s="243" t="s">
        <v>99</v>
      </c>
      <c r="AI21" s="214" t="s">
        <v>100</v>
      </c>
      <c r="AJ21" s="215">
        <v>75</v>
      </c>
      <c r="AK21" s="69"/>
      <c r="AL21" s="69"/>
      <c r="AM21" s="114">
        <f>AJ21/100</f>
        <v>0.75</v>
      </c>
      <c r="AN21" s="133">
        <f>(AJ21*$D$2)/1000</f>
        <v>270</v>
      </c>
      <c r="AO21" s="116"/>
    </row>
    <row r="22" spans="1:41" s="12" customFormat="1" ht="14.1" customHeight="1">
      <c r="A22" s="358"/>
      <c r="B22" s="253" t="s">
        <v>103</v>
      </c>
      <c r="C22" s="355" t="s">
        <v>104</v>
      </c>
      <c r="D22" s="115"/>
      <c r="E22" s="115"/>
      <c r="F22" s="115"/>
      <c r="G22" s="114"/>
      <c r="H22" s="127"/>
      <c r="I22" s="113"/>
      <c r="J22" s="253" t="s">
        <v>105</v>
      </c>
      <c r="K22" s="355" t="s">
        <v>104</v>
      </c>
      <c r="L22" s="115"/>
      <c r="M22" s="115"/>
      <c r="N22" s="115"/>
      <c r="O22" s="114"/>
      <c r="P22" s="127"/>
      <c r="Q22" s="113"/>
      <c r="R22" s="243"/>
      <c r="S22" s="355"/>
      <c r="T22" s="115"/>
      <c r="U22" s="115"/>
      <c r="V22" s="115"/>
      <c r="W22" s="114"/>
      <c r="X22" s="127"/>
      <c r="Y22" s="113"/>
      <c r="Z22" s="253" t="s">
        <v>105</v>
      </c>
      <c r="AA22" s="355" t="s">
        <v>104</v>
      </c>
      <c r="AB22" s="115"/>
      <c r="AC22" s="115"/>
      <c r="AD22" s="115"/>
      <c r="AE22" s="114"/>
      <c r="AF22" s="127"/>
      <c r="AG22" s="113"/>
      <c r="AH22" s="243" t="s">
        <v>103</v>
      </c>
      <c r="AI22" s="355" t="s">
        <v>104</v>
      </c>
      <c r="AJ22" s="115"/>
      <c r="AK22" s="115"/>
      <c r="AL22" s="115"/>
      <c r="AM22" s="114"/>
      <c r="AN22" s="127"/>
      <c r="AO22" s="113"/>
    </row>
    <row r="23" spans="1:41" s="12" customFormat="1" ht="14.1" customHeight="1">
      <c r="A23" s="358"/>
      <c r="B23" s="253" t="s">
        <v>106</v>
      </c>
      <c r="C23" s="356"/>
      <c r="D23" s="115"/>
      <c r="E23" s="115"/>
      <c r="F23" s="69"/>
      <c r="G23" s="114"/>
      <c r="H23" s="127"/>
      <c r="I23" s="113"/>
      <c r="J23" s="253" t="s">
        <v>106</v>
      </c>
      <c r="K23" s="356"/>
      <c r="L23" s="215"/>
      <c r="M23" s="115"/>
      <c r="N23" s="69"/>
      <c r="O23" s="114"/>
      <c r="P23" s="127"/>
      <c r="Q23" s="113"/>
      <c r="R23" s="243"/>
      <c r="S23" s="356"/>
      <c r="T23" s="115"/>
      <c r="U23" s="115"/>
      <c r="V23" s="69"/>
      <c r="W23" s="114"/>
      <c r="X23" s="127"/>
      <c r="Y23" s="113"/>
      <c r="Z23" s="253" t="s">
        <v>106</v>
      </c>
      <c r="AA23" s="356"/>
      <c r="AB23" s="215"/>
      <c r="AC23" s="115"/>
      <c r="AD23" s="69"/>
      <c r="AE23" s="114"/>
      <c r="AF23" s="127"/>
      <c r="AG23" s="113"/>
      <c r="AH23" s="243" t="s">
        <v>106</v>
      </c>
      <c r="AI23" s="356"/>
      <c r="AJ23" s="115"/>
      <c r="AK23" s="115"/>
      <c r="AL23" s="69"/>
      <c r="AM23" s="114"/>
      <c r="AN23" s="127"/>
      <c r="AO23" s="113"/>
    </row>
    <row r="24" spans="1:41" s="12" customFormat="1" ht="14.1" customHeight="1">
      <c r="A24" s="359"/>
      <c r="B24" s="118" t="s">
        <v>107</v>
      </c>
      <c r="C24" s="356"/>
      <c r="D24" s="115"/>
      <c r="E24" s="115"/>
      <c r="F24" s="115"/>
      <c r="G24" s="114"/>
      <c r="H24" s="127"/>
      <c r="I24" s="113"/>
      <c r="J24" s="119" t="s">
        <v>107</v>
      </c>
      <c r="K24" s="356"/>
      <c r="L24" s="115"/>
      <c r="M24" s="115"/>
      <c r="N24" s="115"/>
      <c r="O24" s="114"/>
      <c r="P24" s="127"/>
      <c r="Q24" s="113"/>
      <c r="R24" s="244"/>
      <c r="S24" s="356"/>
      <c r="T24" s="115"/>
      <c r="U24" s="115"/>
      <c r="V24" s="115"/>
      <c r="W24" s="114"/>
      <c r="X24" s="127"/>
      <c r="Y24" s="113"/>
      <c r="Z24" s="119" t="s">
        <v>107</v>
      </c>
      <c r="AA24" s="356"/>
      <c r="AB24" s="115"/>
      <c r="AC24" s="115"/>
      <c r="AD24" s="115"/>
      <c r="AE24" s="114"/>
      <c r="AF24" s="127"/>
      <c r="AG24" s="113"/>
      <c r="AH24" s="244" t="s">
        <v>107</v>
      </c>
      <c r="AI24" s="356"/>
      <c r="AJ24" s="115"/>
      <c r="AK24" s="115"/>
      <c r="AL24" s="115"/>
      <c r="AM24" s="114"/>
      <c r="AN24" s="127"/>
      <c r="AO24" s="113"/>
    </row>
    <row r="25" spans="1:41" s="12" customFormat="1" ht="14.1" customHeight="1">
      <c r="A25" s="357" t="s">
        <v>2</v>
      </c>
      <c r="B25" s="276"/>
      <c r="C25" s="97"/>
      <c r="D25" s="85"/>
      <c r="E25" s="88"/>
      <c r="F25" s="88"/>
      <c r="G25" s="88"/>
      <c r="H25" s="38"/>
      <c r="I25" s="100"/>
      <c r="J25" s="86"/>
      <c r="K25" s="78"/>
      <c r="L25" s="88"/>
      <c r="M25" s="169"/>
      <c r="N25" s="103"/>
      <c r="O25" s="102"/>
      <c r="P25" s="101"/>
      <c r="Q25" s="82"/>
      <c r="R25" s="92"/>
      <c r="S25" s="78"/>
      <c r="T25" s="115"/>
      <c r="U25" s="165"/>
      <c r="V25" s="166"/>
      <c r="W25" s="88"/>
      <c r="X25" s="133"/>
      <c r="Y25" s="82"/>
      <c r="Z25" s="129"/>
      <c r="AA25" s="281"/>
      <c r="AB25" s="114"/>
      <c r="AC25" s="88"/>
      <c r="AD25" s="88"/>
      <c r="AE25" s="88"/>
      <c r="AF25" s="133"/>
      <c r="AG25" s="100"/>
      <c r="AH25" s="129"/>
      <c r="AI25" s="281"/>
      <c r="AJ25" s="114"/>
      <c r="AK25" s="88"/>
      <c r="AL25" s="88"/>
      <c r="AM25" s="88"/>
      <c r="AN25" s="133"/>
      <c r="AO25" s="100"/>
    </row>
    <row r="26" spans="1:41" s="12" customFormat="1" ht="14.1" customHeight="1">
      <c r="A26" s="358"/>
      <c r="B26" s="80"/>
      <c r="C26" s="77"/>
      <c r="D26" s="85"/>
      <c r="E26" s="117"/>
      <c r="F26" s="115"/>
      <c r="G26" s="117"/>
      <c r="H26" s="133"/>
      <c r="I26" s="82"/>
      <c r="J26" s="105"/>
      <c r="K26" s="78"/>
      <c r="L26" s="89"/>
      <c r="M26" s="88"/>
      <c r="N26" s="88"/>
      <c r="O26" s="88"/>
      <c r="P26" s="101"/>
      <c r="Q26" s="100"/>
      <c r="R26" s="92"/>
      <c r="S26" s="91"/>
      <c r="T26" s="115"/>
      <c r="U26" s="81"/>
      <c r="V26" s="81"/>
      <c r="W26" s="94"/>
      <c r="X26" s="133"/>
      <c r="Y26" s="113"/>
      <c r="Z26" s="68"/>
      <c r="AA26" s="282"/>
      <c r="AB26" s="114"/>
      <c r="AC26" s="117"/>
      <c r="AD26" s="115"/>
      <c r="AE26" s="117"/>
      <c r="AF26" s="133"/>
      <c r="AG26" s="82"/>
      <c r="AH26" s="68"/>
      <c r="AI26" s="282"/>
      <c r="AJ26" s="114"/>
      <c r="AK26" s="117"/>
      <c r="AL26" s="115"/>
      <c r="AM26" s="117"/>
      <c r="AN26" s="133"/>
      <c r="AO26" s="82"/>
    </row>
    <row r="27" spans="1:41" s="12" customFormat="1" ht="14.1" customHeight="1">
      <c r="A27" s="358"/>
      <c r="B27" s="80"/>
      <c r="C27" s="97"/>
      <c r="D27" s="85"/>
      <c r="E27" s="88"/>
      <c r="F27" s="88"/>
      <c r="G27" s="88"/>
      <c r="H27" s="133"/>
      <c r="I27" s="82"/>
      <c r="J27" s="105"/>
      <c r="K27" s="78"/>
      <c r="L27" s="89"/>
      <c r="M27" s="89"/>
      <c r="N27" s="89"/>
      <c r="O27" s="102"/>
      <c r="P27" s="101"/>
      <c r="Q27" s="100"/>
      <c r="R27" s="92"/>
      <c r="S27" s="291"/>
      <c r="T27" s="115"/>
      <c r="U27" s="165"/>
      <c r="V27" s="166"/>
      <c r="W27" s="88"/>
      <c r="X27" s="163"/>
      <c r="Y27" s="82"/>
      <c r="Z27" s="68"/>
      <c r="AA27" s="283"/>
      <c r="AB27" s="114"/>
      <c r="AC27" s="88"/>
      <c r="AD27" s="88"/>
      <c r="AE27" s="88"/>
      <c r="AF27" s="133"/>
      <c r="AG27" s="82"/>
      <c r="AH27" s="68"/>
      <c r="AI27" s="283"/>
      <c r="AJ27" s="114"/>
      <c r="AK27" s="88"/>
      <c r="AL27" s="88"/>
      <c r="AM27" s="88"/>
      <c r="AN27" s="133"/>
      <c r="AO27" s="82"/>
    </row>
    <row r="28" spans="1:41" s="12" customFormat="1" ht="14.1" customHeight="1">
      <c r="A28" s="358"/>
      <c r="B28" s="80"/>
      <c r="C28" s="14"/>
      <c r="D28" s="76"/>
      <c r="E28" s="89"/>
      <c r="F28" s="89"/>
      <c r="G28" s="88"/>
      <c r="H28" s="38"/>
      <c r="I28" s="82"/>
      <c r="J28" s="90"/>
      <c r="K28" s="78"/>
      <c r="L28" s="89"/>
      <c r="M28" s="89"/>
      <c r="N28" s="89"/>
      <c r="O28" s="88"/>
      <c r="P28" s="101"/>
      <c r="Q28" s="82"/>
      <c r="R28" s="92"/>
      <c r="S28" s="93"/>
      <c r="T28" s="115"/>
      <c r="U28" s="165"/>
      <c r="V28" s="166"/>
      <c r="W28" s="88"/>
      <c r="X28" s="101"/>
      <c r="Y28" s="136"/>
      <c r="Z28" s="68"/>
      <c r="AA28" s="282"/>
      <c r="AB28" s="114"/>
      <c r="AC28" s="88"/>
      <c r="AD28" s="88"/>
      <c r="AE28" s="88"/>
      <c r="AF28" s="133"/>
      <c r="AG28" s="82"/>
      <c r="AH28" s="68"/>
      <c r="AI28" s="282"/>
      <c r="AJ28" s="114"/>
      <c r="AK28" s="88"/>
      <c r="AL28" s="88"/>
      <c r="AM28" s="88"/>
      <c r="AN28" s="133"/>
      <c r="AO28" s="82"/>
    </row>
    <row r="29" spans="1:41" s="12" customFormat="1" ht="14.1" customHeight="1">
      <c r="A29" s="358"/>
      <c r="B29" s="80"/>
      <c r="C29" s="14"/>
      <c r="D29" s="76"/>
      <c r="E29" s="89"/>
      <c r="F29" s="89"/>
      <c r="G29" s="89"/>
      <c r="H29" s="152"/>
      <c r="I29" s="82"/>
      <c r="J29" s="90"/>
      <c r="K29" s="78"/>
      <c r="L29" s="89"/>
      <c r="M29" s="89"/>
      <c r="N29" s="89"/>
      <c r="O29" s="89"/>
      <c r="P29" s="38"/>
      <c r="Q29" s="184"/>
      <c r="R29" s="90"/>
      <c r="S29" s="78"/>
      <c r="T29" s="115"/>
      <c r="U29" s="167"/>
      <c r="V29" s="81"/>
      <c r="W29" s="94"/>
      <c r="X29" s="101"/>
      <c r="Y29" s="82"/>
      <c r="Z29" s="68"/>
      <c r="AA29" s="178"/>
      <c r="AB29" s="279"/>
      <c r="AC29" s="88"/>
      <c r="AD29" s="88"/>
      <c r="AE29" s="88"/>
      <c r="AF29" s="133"/>
      <c r="AG29" s="82"/>
      <c r="AH29" s="68"/>
      <c r="AI29" s="178"/>
      <c r="AJ29" s="279"/>
      <c r="AK29" s="88"/>
      <c r="AL29" s="88"/>
      <c r="AM29" s="88"/>
      <c r="AN29" s="133"/>
      <c r="AO29" s="82"/>
    </row>
    <row r="30" spans="1:41" s="83" customFormat="1" ht="14.1" customHeight="1">
      <c r="A30" s="358"/>
      <c r="B30" s="80"/>
      <c r="C30" s="14"/>
      <c r="D30" s="76"/>
      <c r="E30" s="89"/>
      <c r="F30" s="89"/>
      <c r="G30" s="89"/>
      <c r="H30" s="152"/>
      <c r="I30" s="82"/>
      <c r="J30" s="90"/>
      <c r="K30" s="78"/>
      <c r="L30" s="89"/>
      <c r="M30" s="89"/>
      <c r="N30" s="89"/>
      <c r="O30" s="89"/>
      <c r="P30" s="38"/>
      <c r="Q30" s="184"/>
      <c r="R30" s="90"/>
      <c r="S30" s="78"/>
      <c r="T30" s="115"/>
      <c r="U30" s="167"/>
      <c r="V30" s="81"/>
      <c r="W30" s="94"/>
      <c r="X30" s="101"/>
      <c r="Y30" s="82"/>
      <c r="Z30" s="68"/>
      <c r="AA30" s="178"/>
      <c r="AB30" s="279"/>
      <c r="AC30" s="88"/>
      <c r="AD30" s="88"/>
      <c r="AE30" s="88"/>
      <c r="AF30" s="133"/>
      <c r="AG30" s="82"/>
      <c r="AH30" s="68"/>
      <c r="AI30" s="178"/>
      <c r="AJ30" s="279"/>
      <c r="AK30" s="88"/>
      <c r="AL30" s="88"/>
      <c r="AM30" s="88"/>
      <c r="AN30" s="133"/>
      <c r="AO30" s="82"/>
    </row>
    <row r="31" spans="1:41" s="12" customFormat="1" ht="14.1" customHeight="1">
      <c r="A31" s="359"/>
      <c r="B31" s="130" t="s">
        <v>52</v>
      </c>
      <c r="C31" s="71" t="s">
        <v>79</v>
      </c>
      <c r="D31" s="72">
        <v>1</v>
      </c>
      <c r="E31" s="28"/>
      <c r="F31" s="28"/>
      <c r="G31" s="88"/>
      <c r="H31" s="136"/>
      <c r="I31" s="137"/>
      <c r="J31" s="130" t="s">
        <v>52</v>
      </c>
      <c r="K31" s="153"/>
      <c r="L31" s="159"/>
      <c r="M31" s="28"/>
      <c r="N31" s="28"/>
      <c r="O31" s="28"/>
      <c r="P31" s="37"/>
      <c r="Q31" s="137"/>
      <c r="R31" s="130" t="s">
        <v>52</v>
      </c>
      <c r="S31" s="91"/>
      <c r="T31" s="76"/>
      <c r="U31" s="28"/>
      <c r="V31" s="28"/>
      <c r="W31" s="28"/>
      <c r="X31" s="101"/>
      <c r="Y31" s="137"/>
      <c r="Z31" s="130" t="s">
        <v>54</v>
      </c>
      <c r="AA31" s="78"/>
      <c r="AB31" s="89"/>
      <c r="AC31" s="89"/>
      <c r="AD31" s="89"/>
      <c r="AE31" s="88"/>
      <c r="AF31" s="38"/>
      <c r="AG31" s="82"/>
      <c r="AH31" s="130" t="s">
        <v>52</v>
      </c>
      <c r="AI31" s="78"/>
      <c r="AJ31" s="89"/>
      <c r="AK31" s="89"/>
      <c r="AL31" s="89"/>
      <c r="AM31" s="88"/>
      <c r="AN31" s="38"/>
      <c r="AO31" s="82"/>
    </row>
    <row r="32" spans="1:41" s="12" customFormat="1" ht="14.1" customHeight="1">
      <c r="A32" s="322"/>
      <c r="B32" s="95"/>
      <c r="C32" s="138" t="s">
        <v>41</v>
      </c>
      <c r="D32" s="144"/>
      <c r="E32" s="140"/>
      <c r="F32" s="140"/>
      <c r="G32" s="140"/>
      <c r="H32" s="197"/>
      <c r="I32" s="198" t="s">
        <v>76</v>
      </c>
      <c r="J32" s="95"/>
      <c r="K32" s="138" t="s">
        <v>36</v>
      </c>
      <c r="L32" s="150"/>
      <c r="M32" s="140"/>
      <c r="N32" s="140"/>
      <c r="O32" s="140"/>
      <c r="P32" s="197"/>
      <c r="Q32" s="198" t="s">
        <v>76</v>
      </c>
      <c r="R32" s="148"/>
      <c r="S32" s="138" t="s">
        <v>36</v>
      </c>
      <c r="T32" s="139"/>
      <c r="U32" s="140"/>
      <c r="V32" s="140"/>
      <c r="W32" s="140"/>
      <c r="X32" s="197"/>
      <c r="Y32" s="198" t="s">
        <v>77</v>
      </c>
      <c r="Z32" s="22"/>
      <c r="AA32" s="138" t="s">
        <v>36</v>
      </c>
      <c r="AB32" s="139"/>
      <c r="AC32" s="140"/>
      <c r="AD32" s="140"/>
      <c r="AE32" s="140"/>
      <c r="AF32" s="197"/>
      <c r="AG32" s="198" t="s">
        <v>76</v>
      </c>
      <c r="AH32" s="22"/>
      <c r="AI32" s="138" t="s">
        <v>36</v>
      </c>
      <c r="AJ32" s="139"/>
      <c r="AK32" s="140"/>
      <c r="AL32" s="140"/>
      <c r="AM32" s="140"/>
      <c r="AN32" s="197"/>
      <c r="AO32" s="198" t="s">
        <v>76</v>
      </c>
    </row>
    <row r="33" spans="1:41" s="16" customFormat="1" ht="14.1" customHeight="1">
      <c r="A33" s="373"/>
      <c r="B33" s="376" t="s">
        <v>42</v>
      </c>
      <c r="C33" s="47" t="s">
        <v>47</v>
      </c>
      <c r="D33" s="121"/>
      <c r="E33" s="141"/>
      <c r="F33" s="141"/>
      <c r="G33" s="141"/>
      <c r="H33" s="199"/>
      <c r="I33" s="58">
        <f>SUM(E5:E31)</f>
        <v>6</v>
      </c>
      <c r="J33" s="360" t="s">
        <v>37</v>
      </c>
      <c r="K33" s="47" t="s">
        <v>49</v>
      </c>
      <c r="L33" s="57"/>
      <c r="M33" s="151"/>
      <c r="N33" s="151"/>
      <c r="O33" s="151"/>
      <c r="P33" s="199"/>
      <c r="Q33" s="58">
        <f>SUM(M5:M31)</f>
        <v>6</v>
      </c>
      <c r="R33" s="363" t="s">
        <v>37</v>
      </c>
      <c r="S33" s="47" t="s">
        <v>49</v>
      </c>
      <c r="T33" s="57"/>
      <c r="U33" s="151"/>
      <c r="V33" s="151"/>
      <c r="W33" s="151"/>
      <c r="X33" s="199"/>
      <c r="Y33" s="58">
        <f>SUM(U5:U31)</f>
        <v>6</v>
      </c>
      <c r="Z33" s="363" t="s">
        <v>37</v>
      </c>
      <c r="AA33" s="47" t="s">
        <v>49</v>
      </c>
      <c r="AB33" s="57"/>
      <c r="AC33" s="151"/>
      <c r="AD33" s="151"/>
      <c r="AE33" s="151"/>
      <c r="AF33" s="199"/>
      <c r="AG33" s="58">
        <f>SUM(AC5:AC31)</f>
        <v>6</v>
      </c>
      <c r="AH33" s="363" t="s">
        <v>37</v>
      </c>
      <c r="AI33" s="47" t="s">
        <v>49</v>
      </c>
      <c r="AJ33" s="57"/>
      <c r="AK33" s="151"/>
      <c r="AL33" s="151"/>
      <c r="AM33" s="151"/>
      <c r="AN33" s="199"/>
      <c r="AO33" s="58">
        <f>SUM(AK5:AK31)</f>
        <v>6</v>
      </c>
    </row>
    <row r="34" spans="1:41" s="17" customFormat="1" ht="14.1" customHeight="1">
      <c r="A34" s="374"/>
      <c r="B34" s="377"/>
      <c r="C34" s="48" t="s">
        <v>48</v>
      </c>
      <c r="D34" s="122"/>
      <c r="E34" s="141"/>
      <c r="F34" s="141"/>
      <c r="G34" s="141"/>
      <c r="H34" s="199"/>
      <c r="I34" s="58">
        <f>SUM(F5:F31)</f>
        <v>0</v>
      </c>
      <c r="J34" s="361"/>
      <c r="K34" s="48" t="s">
        <v>50</v>
      </c>
      <c r="L34" s="58"/>
      <c r="M34" s="151"/>
      <c r="N34" s="151"/>
      <c r="O34" s="151"/>
      <c r="P34" s="199"/>
      <c r="Q34" s="58">
        <f>SUM(N5:N31)</f>
        <v>0</v>
      </c>
      <c r="R34" s="364"/>
      <c r="S34" s="48" t="s">
        <v>50</v>
      </c>
      <c r="T34" s="58"/>
      <c r="U34" s="151"/>
      <c r="V34" s="151"/>
      <c r="W34" s="151"/>
      <c r="X34" s="199"/>
      <c r="Y34" s="58">
        <f>SUM(V5:V31)</f>
        <v>0</v>
      </c>
      <c r="Z34" s="364"/>
      <c r="AA34" s="48" t="s">
        <v>50</v>
      </c>
      <c r="AB34" s="58"/>
      <c r="AC34" s="151"/>
      <c r="AD34" s="151"/>
      <c r="AE34" s="151"/>
      <c r="AF34" s="199"/>
      <c r="AG34" s="58">
        <f>SUM(AD5:AD31)</f>
        <v>0</v>
      </c>
      <c r="AH34" s="364"/>
      <c r="AI34" s="48" t="s">
        <v>50</v>
      </c>
      <c r="AJ34" s="58"/>
      <c r="AK34" s="151"/>
      <c r="AL34" s="151"/>
      <c r="AM34" s="151"/>
      <c r="AN34" s="199"/>
      <c r="AO34" s="58">
        <f>SUM(AL5:AL31)</f>
        <v>0</v>
      </c>
    </row>
    <row r="35" spans="1:41" s="17" customFormat="1" ht="14.1" customHeight="1">
      <c r="A35" s="374"/>
      <c r="B35" s="377"/>
      <c r="C35" s="49" t="s">
        <v>43</v>
      </c>
      <c r="D35" s="123"/>
      <c r="E35" s="121"/>
      <c r="F35" s="121"/>
      <c r="G35" s="121"/>
      <c r="H35" s="200"/>
      <c r="I35" s="58">
        <f>SUM(G7:G31)</f>
        <v>0.75</v>
      </c>
      <c r="J35" s="361"/>
      <c r="K35" s="49" t="s">
        <v>38</v>
      </c>
      <c r="L35" s="59"/>
      <c r="M35" s="57"/>
      <c r="N35" s="57"/>
      <c r="O35" s="57"/>
      <c r="P35" s="200"/>
      <c r="Q35" s="58">
        <f>SUM(O7:O31)</f>
        <v>0.75</v>
      </c>
      <c r="R35" s="364"/>
      <c r="S35" s="49" t="s">
        <v>38</v>
      </c>
      <c r="T35" s="59"/>
      <c r="U35" s="57"/>
      <c r="V35" s="57"/>
      <c r="W35" s="57"/>
      <c r="X35" s="200"/>
      <c r="Y35" s="58">
        <f>SUM(W7:W31)</f>
        <v>0</v>
      </c>
      <c r="Z35" s="364"/>
      <c r="AA35" s="49" t="s">
        <v>38</v>
      </c>
      <c r="AB35" s="59"/>
      <c r="AC35" s="57"/>
      <c r="AD35" s="57"/>
      <c r="AE35" s="57"/>
      <c r="AF35" s="200"/>
      <c r="AG35" s="58">
        <f>SUM(AE7:AE31)</f>
        <v>0.75</v>
      </c>
      <c r="AH35" s="364"/>
      <c r="AI35" s="49" t="s">
        <v>38</v>
      </c>
      <c r="AJ35" s="59"/>
      <c r="AK35" s="57"/>
      <c r="AL35" s="57"/>
      <c r="AM35" s="57"/>
      <c r="AN35" s="200"/>
      <c r="AO35" s="58">
        <f>SUM(AM7:AM31)</f>
        <v>0.75</v>
      </c>
    </row>
    <row r="36" spans="1:41" s="16" customFormat="1" ht="14.1" customHeight="1">
      <c r="A36" s="374"/>
      <c r="B36" s="377"/>
      <c r="C36" s="49" t="s">
        <v>44</v>
      </c>
      <c r="D36" s="123"/>
      <c r="E36" s="122"/>
      <c r="F36" s="122"/>
      <c r="G36" s="122"/>
      <c r="H36" s="60"/>
      <c r="I36" s="58">
        <f>D31</f>
        <v>1</v>
      </c>
      <c r="J36" s="361"/>
      <c r="K36" s="49" t="s">
        <v>39</v>
      </c>
      <c r="L36" s="59"/>
      <c r="M36" s="58"/>
      <c r="N36" s="58"/>
      <c r="O36" s="58"/>
      <c r="P36" s="60"/>
      <c r="Q36" s="58">
        <f>L31</f>
        <v>0</v>
      </c>
      <c r="R36" s="364"/>
      <c r="S36" s="49" t="s">
        <v>46</v>
      </c>
      <c r="T36" s="59"/>
      <c r="U36" s="58"/>
      <c r="V36" s="58"/>
      <c r="W36" s="58"/>
      <c r="X36" s="60"/>
      <c r="Y36" s="58">
        <f>T31</f>
        <v>0</v>
      </c>
      <c r="Z36" s="364"/>
      <c r="AA36" s="49" t="s">
        <v>39</v>
      </c>
      <c r="AB36" s="59"/>
      <c r="AC36" s="58"/>
      <c r="AD36" s="58"/>
      <c r="AE36" s="58"/>
      <c r="AF36" s="60"/>
      <c r="AG36" s="58">
        <f>AB31</f>
        <v>0</v>
      </c>
      <c r="AH36" s="364"/>
      <c r="AI36" s="49" t="s">
        <v>39</v>
      </c>
      <c r="AJ36" s="59"/>
      <c r="AK36" s="58"/>
      <c r="AL36" s="58"/>
      <c r="AM36" s="58"/>
      <c r="AN36" s="60"/>
      <c r="AO36" s="58">
        <f>AJ31</f>
        <v>0</v>
      </c>
    </row>
    <row r="37" spans="1:41" s="16" customFormat="1" ht="14.1" customHeight="1">
      <c r="A37" s="374"/>
      <c r="B37" s="377"/>
      <c r="C37" s="50" t="s">
        <v>108</v>
      </c>
      <c r="D37" s="123"/>
      <c r="E37" s="123"/>
      <c r="F37" s="123"/>
      <c r="G37" s="123"/>
      <c r="H37" s="59"/>
      <c r="I37" s="58">
        <v>0</v>
      </c>
      <c r="J37" s="361"/>
      <c r="K37" s="50" t="s">
        <v>108</v>
      </c>
      <c r="L37" s="59"/>
      <c r="M37" s="59"/>
      <c r="N37" s="59"/>
      <c r="O37" s="59"/>
      <c r="P37" s="59"/>
      <c r="Q37" s="58">
        <v>0</v>
      </c>
      <c r="R37" s="364"/>
      <c r="S37" s="50" t="s">
        <v>108</v>
      </c>
      <c r="T37" s="59"/>
      <c r="U37" s="59"/>
      <c r="V37" s="59"/>
      <c r="W37" s="59"/>
      <c r="X37" s="59"/>
      <c r="Y37" s="58">
        <v>0</v>
      </c>
      <c r="Z37" s="364"/>
      <c r="AA37" s="50" t="s">
        <v>108</v>
      </c>
      <c r="AB37" s="59"/>
      <c r="AC37" s="59"/>
      <c r="AD37" s="59"/>
      <c r="AE37" s="59"/>
      <c r="AF37" s="59"/>
      <c r="AG37" s="58">
        <v>0</v>
      </c>
      <c r="AH37" s="364"/>
      <c r="AI37" s="50" t="s">
        <v>108</v>
      </c>
      <c r="AJ37" s="59"/>
      <c r="AK37" s="59"/>
      <c r="AL37" s="59"/>
      <c r="AM37" s="59"/>
      <c r="AN37" s="59"/>
      <c r="AO37" s="58">
        <v>0</v>
      </c>
    </row>
    <row r="38" spans="1:41" s="16" customFormat="1" ht="14.1" customHeight="1">
      <c r="A38" s="374"/>
      <c r="B38" s="377"/>
      <c r="C38" s="50" t="s">
        <v>112</v>
      </c>
      <c r="D38" s="123"/>
      <c r="E38" s="123"/>
      <c r="F38" s="123"/>
      <c r="G38" s="123"/>
      <c r="H38" s="59"/>
      <c r="I38" s="58">
        <v>2.5</v>
      </c>
      <c r="J38" s="361"/>
      <c r="K38" s="50" t="s">
        <v>112</v>
      </c>
      <c r="L38" s="59"/>
      <c r="M38" s="59"/>
      <c r="N38" s="59"/>
      <c r="O38" s="59"/>
      <c r="P38" s="59"/>
      <c r="Q38" s="58">
        <v>2.5</v>
      </c>
      <c r="R38" s="364"/>
      <c r="S38" s="50" t="s">
        <v>112</v>
      </c>
      <c r="T38" s="59"/>
      <c r="U38" s="59"/>
      <c r="V38" s="59"/>
      <c r="W38" s="59"/>
      <c r="X38" s="59"/>
      <c r="Y38" s="58">
        <v>2.5</v>
      </c>
      <c r="Z38" s="364"/>
      <c r="AA38" s="50" t="s">
        <v>112</v>
      </c>
      <c r="AB38" s="59"/>
      <c r="AC38" s="59"/>
      <c r="AD38" s="59"/>
      <c r="AE38" s="59"/>
      <c r="AF38" s="59"/>
      <c r="AG38" s="58">
        <v>2.5</v>
      </c>
      <c r="AH38" s="364"/>
      <c r="AI38" s="50" t="s">
        <v>112</v>
      </c>
      <c r="AJ38" s="59"/>
      <c r="AK38" s="59"/>
      <c r="AL38" s="59"/>
      <c r="AM38" s="59"/>
      <c r="AN38" s="59"/>
      <c r="AO38" s="58">
        <v>2.5</v>
      </c>
    </row>
    <row r="39" spans="1:41" s="16" customFormat="1" ht="14.1" customHeight="1">
      <c r="A39" s="375"/>
      <c r="B39" s="378"/>
      <c r="C39" s="49" t="s">
        <v>45</v>
      </c>
      <c r="D39" s="123"/>
      <c r="E39" s="123"/>
      <c r="F39" s="123"/>
      <c r="G39" s="123"/>
      <c r="H39" s="124"/>
      <c r="I39" s="60">
        <f>(I33*70)+(I34*75)+(I35*25)+(I36*60)+(I37*150)+(I38*45)</f>
        <v>611.25</v>
      </c>
      <c r="J39" s="362"/>
      <c r="K39" s="49" t="s">
        <v>28</v>
      </c>
      <c r="L39" s="59"/>
      <c r="M39" s="59"/>
      <c r="N39" s="59"/>
      <c r="O39" s="59"/>
      <c r="P39" s="60"/>
      <c r="Q39" s="60">
        <f>(Q33*70)+(Q34*75)+(Q35*25)+(Q36*60)+(Q37*150)+(Q38*45)</f>
        <v>551.25</v>
      </c>
      <c r="R39" s="365"/>
      <c r="S39" s="49" t="s">
        <v>28</v>
      </c>
      <c r="T39" s="59"/>
      <c r="U39" s="59"/>
      <c r="V39" s="59"/>
      <c r="W39" s="59"/>
      <c r="X39" s="60"/>
      <c r="Y39" s="60">
        <f>(Y33*70)+(Y34*75)+(Y35*25)+(Y36*60)+(Y37*150)+(Y38*45)</f>
        <v>532.5</v>
      </c>
      <c r="Z39" s="365"/>
      <c r="AA39" s="49" t="s">
        <v>28</v>
      </c>
      <c r="AB39" s="59"/>
      <c r="AC39" s="59"/>
      <c r="AD39" s="59"/>
      <c r="AE39" s="59"/>
      <c r="AF39" s="60"/>
      <c r="AG39" s="60">
        <f>(AG33*70)+(AG34*75)+(AG35*25)+(AG36*60)+(AG37*150)+(AG38*45)</f>
        <v>551.25</v>
      </c>
      <c r="AH39" s="365"/>
      <c r="AI39" s="49" t="s">
        <v>28</v>
      </c>
      <c r="AJ39" s="59"/>
      <c r="AK39" s="59"/>
      <c r="AL39" s="59"/>
      <c r="AM39" s="59"/>
      <c r="AN39" s="60"/>
      <c r="AO39" s="60">
        <f>(AO33*70)+(AO34*75)+(AO35*25)+(AO36*60)+(AO37*150)+(AO38*45)</f>
        <v>551.25</v>
      </c>
    </row>
    <row r="40" spans="1:41" ht="6.75" customHeight="1">
      <c r="C40" s="54"/>
      <c r="F40" s="4"/>
      <c r="G40" s="4"/>
      <c r="K40" s="54"/>
      <c r="AA40" s="54"/>
      <c r="AB40"/>
      <c r="AC40"/>
      <c r="AD40"/>
      <c r="AE40"/>
      <c r="AI40" s="54"/>
      <c r="AM40"/>
    </row>
    <row r="41" spans="1:41" ht="19.5" customHeight="1">
      <c r="C41" s="54" t="s">
        <v>33</v>
      </c>
      <c r="F41" s="4"/>
      <c r="G41" s="4"/>
      <c r="K41" s="54" t="s">
        <v>40</v>
      </c>
      <c r="S41" s="10" t="s">
        <v>34</v>
      </c>
      <c r="AA41" s="54"/>
      <c r="AB41"/>
      <c r="AC41"/>
      <c r="AD41"/>
      <c r="AE41"/>
      <c r="AI41" s="54"/>
      <c r="AM41"/>
    </row>
    <row r="42" spans="1:41" ht="18.75" customHeight="1">
      <c r="C42" s="350" t="s">
        <v>97</v>
      </c>
      <c r="D42" s="350"/>
      <c r="E42" s="350"/>
      <c r="F42" s="350"/>
      <c r="G42" s="350"/>
      <c r="H42" s="350"/>
      <c r="I42" s="350"/>
      <c r="J42" s="350"/>
      <c r="K42" s="350"/>
      <c r="L42" s="350"/>
      <c r="M42" s="350"/>
      <c r="N42" s="350"/>
      <c r="O42" s="350"/>
      <c r="AA42" s="54"/>
      <c r="AB42"/>
      <c r="AC42"/>
      <c r="AD42"/>
      <c r="AE42"/>
      <c r="AH42"/>
      <c r="AI42"/>
      <c r="AM42"/>
      <c r="AN42"/>
    </row>
    <row r="43" spans="1:41" ht="14.1" customHeight="1">
      <c r="AA43" s="56"/>
      <c r="AB43"/>
      <c r="AC43"/>
      <c r="AD43"/>
      <c r="AH43"/>
      <c r="AI43"/>
      <c r="AM43"/>
      <c r="AN43"/>
    </row>
    <row r="44" spans="1:41" ht="14.1" customHeight="1">
      <c r="AA44" s="56"/>
      <c r="AB44"/>
      <c r="AC44"/>
      <c r="AD44"/>
      <c r="AH44"/>
      <c r="AI44"/>
      <c r="AM44"/>
      <c r="AN44"/>
    </row>
    <row r="45" spans="1:41" ht="14.1" customHeight="1">
      <c r="AA45" s="56"/>
      <c r="AB45"/>
      <c r="AC45"/>
      <c r="AD45"/>
      <c r="AH45"/>
      <c r="AI45"/>
      <c r="AM45"/>
      <c r="AN45"/>
    </row>
    <row r="46" spans="1:41" ht="14.1" customHeight="1">
      <c r="AA46" s="56"/>
      <c r="AB46"/>
      <c r="AC46"/>
      <c r="AD46"/>
      <c r="AH46"/>
      <c r="AI46"/>
      <c r="AM46"/>
      <c r="AN46"/>
    </row>
  </sheetData>
  <mergeCells count="26">
    <mergeCell ref="C42:O42"/>
    <mergeCell ref="A21:A24"/>
    <mergeCell ref="AI22:AI24"/>
    <mergeCell ref="C22:C24"/>
    <mergeCell ref="K22:K24"/>
    <mergeCell ref="S22:S24"/>
    <mergeCell ref="AA22:AA24"/>
    <mergeCell ref="B33:B39"/>
    <mergeCell ref="J33:J39"/>
    <mergeCell ref="R33:R39"/>
    <mergeCell ref="Z33:Z39"/>
    <mergeCell ref="AH33:AH39"/>
    <mergeCell ref="A3:A4"/>
    <mergeCell ref="D1:J1"/>
    <mergeCell ref="AI3:AJ3"/>
    <mergeCell ref="K3:L3"/>
    <mergeCell ref="K2:AO2"/>
    <mergeCell ref="S3:T3"/>
    <mergeCell ref="C3:D3"/>
    <mergeCell ref="AA3:AB3"/>
    <mergeCell ref="D2:E2"/>
    <mergeCell ref="A5:A7"/>
    <mergeCell ref="A8:A14"/>
    <mergeCell ref="A15:A20"/>
    <mergeCell ref="A33:A39"/>
    <mergeCell ref="A25:A31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7"/>
  <sheetViews>
    <sheetView zoomScaleNormal="100" workbookViewId="0">
      <selection activeCell="AO42" sqref="AO42"/>
    </sheetView>
  </sheetViews>
  <sheetFormatPr defaultRowHeight="14.1" customHeight="1"/>
  <cols>
    <col min="1" max="1" width="2.875" customWidth="1"/>
    <col min="2" max="2" width="3.625" style="10" customWidth="1"/>
    <col min="3" max="3" width="10.625" style="10" customWidth="1"/>
    <col min="4" max="4" width="4.625" customWidth="1"/>
    <col min="5" max="5" width="5.5" hidden="1" customWidth="1"/>
    <col min="6" max="6" width="5.75" hidden="1" customWidth="1"/>
    <col min="7" max="7" width="6.625" hidden="1" customWidth="1"/>
    <col min="8" max="8" width="3.625" style="41" customWidth="1"/>
    <col min="9" max="9" width="4.625" customWidth="1"/>
    <col min="10" max="10" width="3.625" style="10" customWidth="1"/>
    <col min="11" max="11" width="10.625" style="10" customWidth="1"/>
    <col min="12" max="12" width="4.625" style="10" customWidth="1"/>
    <col min="13" max="13" width="6.625" hidden="1" customWidth="1"/>
    <col min="14" max="14" width="5.875" hidden="1" customWidth="1"/>
    <col min="15" max="15" width="6" hidden="1" customWidth="1"/>
    <col min="16" max="16" width="3.625" style="41" customWidth="1"/>
    <col min="17" max="17" width="4.625" customWidth="1"/>
    <col min="18" max="18" width="3.625" style="10" customWidth="1"/>
    <col min="19" max="19" width="10.625" style="10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41" customWidth="1"/>
    <col min="25" max="25" width="4.625" customWidth="1"/>
    <col min="26" max="26" width="3.625" style="10" customWidth="1"/>
    <col min="27" max="27" width="10.625" style="10" customWidth="1"/>
    <col min="28" max="28" width="4.625" style="2" customWidth="1"/>
    <col min="29" max="29" width="6.625" style="2" hidden="1" customWidth="1"/>
    <col min="30" max="30" width="6.75" hidden="1" customWidth="1"/>
    <col min="31" max="31" width="6.625" hidden="1" customWidth="1"/>
    <col min="32" max="32" width="3.625" style="41" customWidth="1"/>
    <col min="33" max="33" width="4.625" customWidth="1"/>
    <col min="34" max="34" width="3.625" style="10" customWidth="1"/>
    <col min="35" max="35" width="10.625" style="56" customWidth="1"/>
    <col min="36" max="36" width="4.625" customWidth="1"/>
    <col min="37" max="39" width="6.625" hidden="1" customWidth="1"/>
    <col min="40" max="40" width="3.625" style="41" customWidth="1"/>
    <col min="41" max="41" width="4.625" customWidth="1"/>
  </cols>
  <sheetData>
    <row r="1" spans="1:41" ht="19.5" customHeight="1">
      <c r="A1" s="5"/>
      <c r="B1" s="52"/>
      <c r="C1" s="52"/>
      <c r="D1" s="366" t="s">
        <v>8</v>
      </c>
      <c r="E1" s="366"/>
      <c r="F1" s="366"/>
      <c r="G1" s="366"/>
      <c r="H1" s="366"/>
      <c r="I1" s="366"/>
      <c r="J1" s="366"/>
      <c r="K1" s="158" t="s">
        <v>96</v>
      </c>
      <c r="L1" s="158" t="s">
        <v>87</v>
      </c>
      <c r="P1" s="40"/>
      <c r="X1" s="40"/>
      <c r="Z1" s="52"/>
      <c r="AA1" s="52"/>
      <c r="AB1" s="5"/>
      <c r="AC1" s="5"/>
      <c r="AF1" s="40"/>
      <c r="AG1" s="5"/>
      <c r="AH1" s="52"/>
      <c r="AI1" s="52"/>
      <c r="AJ1" s="5"/>
      <c r="AK1" s="5"/>
      <c r="AL1" s="5"/>
      <c r="AN1" s="40"/>
      <c r="AO1" s="5"/>
    </row>
    <row r="2" spans="1:41" ht="14.1" customHeight="1">
      <c r="A2" s="1" t="s">
        <v>7</v>
      </c>
      <c r="B2" s="53" t="s">
        <v>21</v>
      </c>
      <c r="C2" s="53" t="s">
        <v>0</v>
      </c>
      <c r="D2" s="372">
        <v>3600</v>
      </c>
      <c r="E2" s="372"/>
      <c r="F2" s="39"/>
      <c r="G2" s="39"/>
      <c r="H2" s="39"/>
      <c r="I2" s="39"/>
      <c r="J2" s="55"/>
      <c r="K2" s="367" t="s">
        <v>20</v>
      </c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  <c r="AB2" s="368"/>
      <c r="AC2" s="368"/>
      <c r="AD2" s="368"/>
      <c r="AE2" s="368"/>
      <c r="AF2" s="368"/>
      <c r="AG2" s="368"/>
      <c r="AH2" s="368"/>
      <c r="AI2" s="368"/>
      <c r="AJ2" s="368"/>
      <c r="AK2" s="368"/>
      <c r="AL2" s="368"/>
      <c r="AM2" s="368"/>
      <c r="AN2" s="368"/>
      <c r="AO2" s="368"/>
    </row>
    <row r="3" spans="1:41" s="10" customFormat="1" ht="14.1" customHeight="1">
      <c r="A3" s="369" t="s">
        <v>11</v>
      </c>
      <c r="B3" s="11"/>
      <c r="C3" s="370">
        <v>44312</v>
      </c>
      <c r="D3" s="370"/>
      <c r="E3" s="313"/>
      <c r="F3" s="313"/>
      <c r="G3" s="313"/>
      <c r="H3" s="38"/>
      <c r="I3" s="11" t="s">
        <v>12</v>
      </c>
      <c r="J3" s="11"/>
      <c r="K3" s="370">
        <f>C3+1</f>
        <v>44313</v>
      </c>
      <c r="L3" s="370"/>
      <c r="M3" s="313"/>
      <c r="N3" s="313"/>
      <c r="O3" s="313"/>
      <c r="P3" s="38"/>
      <c r="Q3" s="11" t="s">
        <v>13</v>
      </c>
      <c r="R3" s="146"/>
      <c r="S3" s="370">
        <f>C3+2</f>
        <v>44314</v>
      </c>
      <c r="T3" s="370"/>
      <c r="U3" s="313"/>
      <c r="V3" s="313"/>
      <c r="W3" s="313"/>
      <c r="X3" s="38"/>
      <c r="Y3" s="11" t="s">
        <v>14</v>
      </c>
      <c r="Z3" s="146"/>
      <c r="AA3" s="370">
        <f>C3+3</f>
        <v>44315</v>
      </c>
      <c r="AB3" s="370"/>
      <c r="AC3" s="313"/>
      <c r="AD3" s="313"/>
      <c r="AE3" s="313"/>
      <c r="AF3" s="38"/>
      <c r="AG3" s="11" t="s">
        <v>15</v>
      </c>
      <c r="AH3" s="149"/>
      <c r="AI3" s="380">
        <f>C3+4</f>
        <v>44316</v>
      </c>
      <c r="AJ3" s="380"/>
      <c r="AK3" s="314"/>
      <c r="AL3" s="314"/>
      <c r="AM3" s="314"/>
      <c r="AN3" s="127"/>
      <c r="AO3" s="11" t="s">
        <v>94</v>
      </c>
    </row>
    <row r="4" spans="1:41" s="10" customFormat="1" ht="14.1" customHeight="1">
      <c r="A4" s="369"/>
      <c r="B4" s="11" t="s">
        <v>3</v>
      </c>
      <c r="C4" s="11" t="s">
        <v>4</v>
      </c>
      <c r="D4" s="11" t="s">
        <v>17</v>
      </c>
      <c r="E4" s="11" t="s">
        <v>23</v>
      </c>
      <c r="F4" s="11" t="s">
        <v>25</v>
      </c>
      <c r="G4" s="11" t="s">
        <v>27</v>
      </c>
      <c r="H4" s="38" t="s">
        <v>22</v>
      </c>
      <c r="I4" s="11" t="s">
        <v>35</v>
      </c>
      <c r="J4" s="11" t="s">
        <v>3</v>
      </c>
      <c r="K4" s="11" t="s">
        <v>4</v>
      </c>
      <c r="L4" s="11" t="s">
        <v>5</v>
      </c>
      <c r="M4" s="11" t="s">
        <v>23</v>
      </c>
      <c r="N4" s="11" t="s">
        <v>25</v>
      </c>
      <c r="O4" s="11" t="s">
        <v>27</v>
      </c>
      <c r="P4" s="38" t="s">
        <v>22</v>
      </c>
      <c r="Q4" s="11" t="s">
        <v>35</v>
      </c>
      <c r="R4" s="146" t="s">
        <v>3</v>
      </c>
      <c r="S4" s="11" t="s">
        <v>4</v>
      </c>
      <c r="T4" s="11" t="s">
        <v>17</v>
      </c>
      <c r="U4" s="11" t="s">
        <v>23</v>
      </c>
      <c r="V4" s="11" t="s">
        <v>25</v>
      </c>
      <c r="W4" s="11" t="s">
        <v>27</v>
      </c>
      <c r="X4" s="38" t="s">
        <v>22</v>
      </c>
      <c r="Y4" s="11" t="s">
        <v>35</v>
      </c>
      <c r="Z4" s="146" t="s">
        <v>3</v>
      </c>
      <c r="AA4" s="11" t="s">
        <v>4</v>
      </c>
      <c r="AB4" s="11" t="s">
        <v>17</v>
      </c>
      <c r="AC4" s="11" t="s">
        <v>23</v>
      </c>
      <c r="AD4" s="11" t="s">
        <v>25</v>
      </c>
      <c r="AE4" s="11" t="s">
        <v>27</v>
      </c>
      <c r="AF4" s="38" t="s">
        <v>22</v>
      </c>
      <c r="AG4" s="11" t="s">
        <v>35</v>
      </c>
      <c r="AH4" s="146" t="s">
        <v>3</v>
      </c>
      <c r="AI4" s="11" t="s">
        <v>4</v>
      </c>
      <c r="AJ4" s="11" t="s">
        <v>5</v>
      </c>
      <c r="AK4" s="11" t="s">
        <v>23</v>
      </c>
      <c r="AL4" s="11" t="s">
        <v>24</v>
      </c>
      <c r="AM4" s="11" t="s">
        <v>26</v>
      </c>
      <c r="AN4" s="38" t="s">
        <v>22</v>
      </c>
      <c r="AO4" s="11" t="s">
        <v>35</v>
      </c>
    </row>
    <row r="5" spans="1:41" s="12" customFormat="1" ht="14.1" customHeight="1">
      <c r="A5" s="371" t="s">
        <v>18</v>
      </c>
      <c r="B5" s="96" t="s">
        <v>82</v>
      </c>
      <c r="C5" s="142" t="s">
        <v>70</v>
      </c>
      <c r="D5" s="143">
        <v>120</v>
      </c>
      <c r="E5" s="85">
        <f>D5/20</f>
        <v>6</v>
      </c>
      <c r="F5" s="75"/>
      <c r="G5" s="75"/>
      <c r="H5" s="133">
        <f>(D5*$D$2)/1000</f>
        <v>432</v>
      </c>
      <c r="I5" s="82"/>
      <c r="J5" s="96" t="s">
        <v>69</v>
      </c>
      <c r="K5" s="142" t="s">
        <v>70</v>
      </c>
      <c r="L5" s="143">
        <v>80</v>
      </c>
      <c r="M5" s="85">
        <f>L5/20</f>
        <v>4</v>
      </c>
      <c r="N5" s="75"/>
      <c r="O5" s="75"/>
      <c r="P5" s="133">
        <f>(L5*$D$2)/1000</f>
        <v>288</v>
      </c>
      <c r="Q5" s="82"/>
      <c r="R5" s="96" t="s">
        <v>80</v>
      </c>
      <c r="S5" s="142" t="s">
        <v>70</v>
      </c>
      <c r="T5" s="143">
        <v>100</v>
      </c>
      <c r="U5" s="85">
        <f>T5/20</f>
        <v>5</v>
      </c>
      <c r="V5" s="75"/>
      <c r="W5" s="75"/>
      <c r="X5" s="133">
        <f>(T5*$D$2)/1000</f>
        <v>360</v>
      </c>
      <c r="Y5" s="160"/>
      <c r="Z5" s="96" t="s">
        <v>74</v>
      </c>
      <c r="AA5" s="142" t="s">
        <v>70</v>
      </c>
      <c r="AB5" s="143">
        <v>120</v>
      </c>
      <c r="AC5" s="85">
        <f>AB5/20</f>
        <v>6</v>
      </c>
      <c r="AD5" s="75"/>
      <c r="AE5" s="75"/>
      <c r="AF5" s="133">
        <f>(AB5*$D$2)/1000</f>
        <v>432</v>
      </c>
      <c r="AG5" s="82"/>
      <c r="AH5" s="96" t="s">
        <v>74</v>
      </c>
      <c r="AI5" s="142" t="s">
        <v>70</v>
      </c>
      <c r="AJ5" s="143">
        <v>120</v>
      </c>
      <c r="AK5" s="85">
        <f>AJ5/20</f>
        <v>6</v>
      </c>
      <c r="AL5" s="75"/>
      <c r="AM5" s="75"/>
      <c r="AN5" s="133">
        <f>(AJ5*$D$2)/1000</f>
        <v>432</v>
      </c>
      <c r="AO5" s="82"/>
    </row>
    <row r="6" spans="1:41" s="12" customFormat="1" ht="14.1" customHeight="1">
      <c r="A6" s="371"/>
      <c r="B6" s="84" t="s">
        <v>53</v>
      </c>
      <c r="C6" s="98"/>
      <c r="D6" s="99"/>
      <c r="E6" s="85"/>
      <c r="F6" s="85"/>
      <c r="G6" s="88"/>
      <c r="H6" s="136"/>
      <c r="I6" s="82"/>
      <c r="J6" s="84" t="s">
        <v>71</v>
      </c>
      <c r="K6" s="98" t="s">
        <v>72</v>
      </c>
      <c r="L6" s="99">
        <v>20</v>
      </c>
      <c r="M6" s="85">
        <f>L6/20</f>
        <v>1</v>
      </c>
      <c r="N6" s="85"/>
      <c r="O6" s="75"/>
      <c r="P6" s="133">
        <f>(L6*$D$2)/1000</f>
        <v>72</v>
      </c>
      <c r="Q6" s="136"/>
      <c r="R6" s="84" t="s">
        <v>53</v>
      </c>
      <c r="S6" s="98"/>
      <c r="T6" s="99"/>
      <c r="U6" s="85"/>
      <c r="V6" s="85"/>
      <c r="W6" s="88"/>
      <c r="X6" s="136"/>
      <c r="Y6" s="161"/>
      <c r="Z6" s="84" t="s">
        <v>53</v>
      </c>
      <c r="AA6" s="98"/>
      <c r="AB6" s="99"/>
      <c r="AC6" s="85"/>
      <c r="AD6" s="85"/>
      <c r="AE6" s="88"/>
      <c r="AF6" s="136"/>
      <c r="AG6" s="82"/>
      <c r="AH6" s="84" t="s">
        <v>53</v>
      </c>
      <c r="AI6" s="98"/>
      <c r="AJ6" s="99"/>
      <c r="AK6" s="85"/>
      <c r="AL6" s="85"/>
      <c r="AM6" s="88"/>
      <c r="AN6" s="136"/>
      <c r="AO6" s="82"/>
    </row>
    <row r="7" spans="1:41" s="12" customFormat="1" ht="14.1" customHeight="1">
      <c r="A7" s="371"/>
      <c r="B7" s="21" t="s">
        <v>73</v>
      </c>
      <c r="C7" s="3"/>
      <c r="D7" s="36"/>
      <c r="E7" s="75"/>
      <c r="F7" s="75"/>
      <c r="G7" s="75"/>
      <c r="H7" s="82"/>
      <c r="I7" s="82"/>
      <c r="J7" s="21" t="s">
        <v>73</v>
      </c>
      <c r="K7" s="3"/>
      <c r="L7" s="75"/>
      <c r="M7" s="75"/>
      <c r="N7" s="75"/>
      <c r="O7" s="75"/>
      <c r="P7" s="38"/>
      <c r="Q7" s="136"/>
      <c r="R7" s="21" t="s">
        <v>73</v>
      </c>
      <c r="S7" s="3"/>
      <c r="T7" s="36"/>
      <c r="U7" s="75"/>
      <c r="V7" s="75"/>
      <c r="W7" s="75"/>
      <c r="X7" s="82"/>
      <c r="Y7" s="161"/>
      <c r="Z7" s="21" t="s">
        <v>73</v>
      </c>
      <c r="AA7" s="3"/>
      <c r="AB7" s="36"/>
      <c r="AC7" s="75"/>
      <c r="AD7" s="75"/>
      <c r="AE7" s="75"/>
      <c r="AF7" s="82"/>
      <c r="AG7" s="82"/>
      <c r="AH7" s="21" t="s">
        <v>73</v>
      </c>
      <c r="AI7" s="3"/>
      <c r="AJ7" s="36"/>
      <c r="AK7" s="75"/>
      <c r="AL7" s="75"/>
      <c r="AM7" s="75"/>
      <c r="AN7" s="82"/>
      <c r="AO7" s="82"/>
    </row>
    <row r="8" spans="1:41" s="12" customFormat="1" ht="14.1" customHeight="1">
      <c r="A8" s="379" t="s">
        <v>19</v>
      </c>
      <c r="B8" s="301"/>
      <c r="C8" s="128"/>
      <c r="D8" s="114"/>
      <c r="E8" s="248"/>
      <c r="F8" s="302"/>
      <c r="G8" s="240"/>
      <c r="H8" s="110"/>
      <c r="I8" s="116"/>
      <c r="J8" s="292"/>
      <c r="K8" s="111"/>
      <c r="L8" s="115"/>
      <c r="M8" s="247"/>
      <c r="N8" s="118"/>
      <c r="O8" s="114"/>
      <c r="P8" s="133"/>
      <c r="Q8" s="113"/>
      <c r="R8" s="294"/>
      <c r="S8" s="281"/>
      <c r="T8" s="94"/>
      <c r="U8" s="180"/>
      <c r="V8" s="118"/>
      <c r="W8" s="114"/>
      <c r="X8" s="133"/>
      <c r="Y8" s="113"/>
      <c r="Z8" s="66"/>
      <c r="AA8" s="288"/>
      <c r="AB8" s="67"/>
      <c r="AC8" s="193"/>
      <c r="AD8" s="162"/>
      <c r="AE8" s="170"/>
      <c r="AF8" s="133"/>
      <c r="AG8" s="113"/>
      <c r="AH8" s="66"/>
      <c r="AI8" s="288"/>
      <c r="AJ8" s="67"/>
      <c r="AK8" s="193"/>
      <c r="AL8" s="162"/>
      <c r="AM8" s="170"/>
      <c r="AN8" s="133"/>
      <c r="AO8" s="113"/>
    </row>
    <row r="9" spans="1:41" s="12" customFormat="1" ht="14.1" customHeight="1">
      <c r="A9" s="379"/>
      <c r="B9" s="303"/>
      <c r="C9" s="79"/>
      <c r="D9" s="114"/>
      <c r="E9" s="180"/>
      <c r="F9" s="178"/>
      <c r="G9" s="170"/>
      <c r="H9" s="110"/>
      <c r="I9" s="113"/>
      <c r="J9" s="119"/>
      <c r="K9" s="194"/>
      <c r="L9" s="215"/>
      <c r="M9" s="162"/>
      <c r="N9" s="162"/>
      <c r="O9" s="178"/>
      <c r="P9" s="133"/>
      <c r="Q9" s="116"/>
      <c r="R9" s="295"/>
      <c r="S9" s="277"/>
      <c r="T9" s="94"/>
      <c r="U9" s="162"/>
      <c r="V9" s="162"/>
      <c r="W9" s="114"/>
      <c r="X9" s="133"/>
      <c r="Y9" s="113"/>
      <c r="Z9" s="119"/>
      <c r="AA9" s="289"/>
      <c r="AB9" s="115"/>
      <c r="AC9" s="115"/>
      <c r="AD9" s="115"/>
      <c r="AE9" s="178"/>
      <c r="AF9" s="163"/>
      <c r="AG9" s="182"/>
      <c r="AH9" s="119"/>
      <c r="AI9" s="289"/>
      <c r="AJ9" s="115"/>
      <c r="AK9" s="115"/>
      <c r="AL9" s="115"/>
      <c r="AM9" s="178"/>
      <c r="AN9" s="163"/>
      <c r="AO9" s="182"/>
    </row>
    <row r="10" spans="1:41" s="12" customFormat="1" ht="14.1" customHeight="1">
      <c r="A10" s="379"/>
      <c r="B10" s="303"/>
      <c r="C10" s="79"/>
      <c r="D10" s="114"/>
      <c r="E10" s="170"/>
      <c r="F10" s="170"/>
      <c r="G10" s="170"/>
      <c r="H10" s="110"/>
      <c r="I10" s="249"/>
      <c r="J10" s="119"/>
      <c r="K10" s="194"/>
      <c r="L10" s="215"/>
      <c r="M10" s="250"/>
      <c r="N10" s="162"/>
      <c r="O10" s="178"/>
      <c r="P10" s="133"/>
      <c r="Q10" s="113"/>
      <c r="R10" s="295"/>
      <c r="S10" s="277"/>
      <c r="T10" s="94"/>
      <c r="U10" s="162"/>
      <c r="V10" s="162"/>
      <c r="W10" s="114"/>
      <c r="X10" s="133"/>
      <c r="Y10" s="113"/>
      <c r="Z10" s="119"/>
      <c r="AA10" s="290"/>
      <c r="AB10" s="114"/>
      <c r="AC10" s="118"/>
      <c r="AD10" s="115"/>
      <c r="AE10" s="178"/>
      <c r="AF10" s="163"/>
      <c r="AG10" s="113"/>
      <c r="AH10" s="119"/>
      <c r="AI10" s="290"/>
      <c r="AJ10" s="114"/>
      <c r="AK10" s="118"/>
      <c r="AL10" s="115"/>
      <c r="AM10" s="178"/>
      <c r="AN10" s="163"/>
      <c r="AO10" s="113"/>
    </row>
    <row r="11" spans="1:41" s="12" customFormat="1" ht="14.1" customHeight="1">
      <c r="A11" s="379"/>
      <c r="B11" s="303"/>
      <c r="C11" s="79"/>
      <c r="D11" s="114"/>
      <c r="E11" s="170"/>
      <c r="F11" s="170"/>
      <c r="G11" s="170"/>
      <c r="H11" s="110"/>
      <c r="I11" s="113"/>
      <c r="J11" s="130"/>
      <c r="K11" s="194"/>
      <c r="L11" s="215"/>
      <c r="M11" s="162"/>
      <c r="N11" s="162"/>
      <c r="O11" s="114"/>
      <c r="P11" s="133"/>
      <c r="Q11" s="113"/>
      <c r="R11" s="295"/>
      <c r="S11" s="296"/>
      <c r="T11" s="94"/>
      <c r="U11" s="162"/>
      <c r="V11" s="170"/>
      <c r="W11" s="114"/>
      <c r="X11" s="133"/>
      <c r="Y11" s="113"/>
      <c r="Z11" s="119"/>
      <c r="AA11" s="290"/>
      <c r="AB11" s="114"/>
      <c r="AC11" s="118"/>
      <c r="AD11" s="115"/>
      <c r="AE11" s="178"/>
      <c r="AF11" s="113"/>
      <c r="AG11" s="113"/>
      <c r="AH11" s="119"/>
      <c r="AI11" s="290"/>
      <c r="AJ11" s="114"/>
      <c r="AK11" s="118"/>
      <c r="AL11" s="115"/>
      <c r="AM11" s="178"/>
      <c r="AN11" s="113"/>
      <c r="AO11" s="113"/>
    </row>
    <row r="12" spans="1:41" s="12" customFormat="1" ht="14.1" customHeight="1">
      <c r="A12" s="379"/>
      <c r="B12" s="304"/>
      <c r="C12" s="79"/>
      <c r="D12" s="114"/>
      <c r="E12" s="178"/>
      <c r="F12" s="178"/>
      <c r="G12" s="170"/>
      <c r="H12" s="110"/>
      <c r="I12" s="113"/>
      <c r="J12" s="224"/>
      <c r="K12" s="194"/>
      <c r="L12" s="216"/>
      <c r="M12" s="162"/>
      <c r="N12" s="162"/>
      <c r="O12" s="118"/>
      <c r="P12" s="133"/>
      <c r="Q12" s="113"/>
      <c r="R12" s="305"/>
      <c r="S12" s="281"/>
      <c r="T12" s="94"/>
      <c r="U12" s="162"/>
      <c r="V12" s="115"/>
      <c r="W12" s="178"/>
      <c r="X12" s="133"/>
      <c r="Y12" s="116"/>
      <c r="Z12" s="130"/>
      <c r="AA12" s="194"/>
      <c r="AB12" s="115"/>
      <c r="AC12" s="162"/>
      <c r="AD12" s="162"/>
      <c r="AE12" s="178"/>
      <c r="AF12" s="113"/>
      <c r="AG12" s="113"/>
      <c r="AH12" s="130"/>
      <c r="AI12" s="194"/>
      <c r="AJ12" s="115"/>
      <c r="AK12" s="162"/>
      <c r="AL12" s="162"/>
      <c r="AM12" s="178"/>
      <c r="AN12" s="113"/>
      <c r="AO12" s="113"/>
    </row>
    <row r="13" spans="1:41" s="12" customFormat="1" ht="14.1" customHeight="1">
      <c r="A13" s="379"/>
      <c r="B13" s="305"/>
      <c r="C13" s="128"/>
      <c r="D13" s="306"/>
      <c r="E13" s="170"/>
      <c r="F13" s="170"/>
      <c r="G13" s="196"/>
      <c r="H13" s="133"/>
      <c r="I13" s="113"/>
      <c r="J13" s="251"/>
      <c r="K13" s="214"/>
      <c r="L13" s="118"/>
      <c r="M13" s="118"/>
      <c r="N13" s="118"/>
      <c r="O13" s="118"/>
      <c r="P13" s="264"/>
      <c r="Q13" s="113"/>
      <c r="R13" s="295"/>
      <c r="S13" s="297"/>
      <c r="T13" s="114"/>
      <c r="U13" s="67"/>
      <c r="V13" s="115"/>
      <c r="W13" s="114"/>
      <c r="X13" s="133"/>
      <c r="Y13" s="113"/>
      <c r="Z13" s="273"/>
      <c r="AA13" s="111"/>
      <c r="AB13" s="115"/>
      <c r="AC13" s="115"/>
      <c r="AD13" s="115"/>
      <c r="AE13" s="115"/>
      <c r="AF13" s="127"/>
      <c r="AG13" s="113"/>
      <c r="AH13" s="273"/>
      <c r="AI13" s="111"/>
      <c r="AJ13" s="115"/>
      <c r="AK13" s="115"/>
      <c r="AL13" s="115"/>
      <c r="AM13" s="115"/>
      <c r="AN13" s="127"/>
      <c r="AO13" s="113"/>
    </row>
    <row r="14" spans="1:41" s="12" customFormat="1" ht="14.1" customHeight="1">
      <c r="A14" s="379"/>
      <c r="B14" s="274"/>
      <c r="C14" s="111"/>
      <c r="D14" s="112"/>
      <c r="E14" s="69"/>
      <c r="F14" s="69"/>
      <c r="G14" s="114"/>
      <c r="H14" s="127"/>
      <c r="I14" s="113"/>
      <c r="J14" s="118"/>
      <c r="K14" s="111"/>
      <c r="L14" s="115"/>
      <c r="M14" s="242"/>
      <c r="N14" s="134"/>
      <c r="O14" s="114"/>
      <c r="P14" s="127"/>
      <c r="Q14" s="113"/>
      <c r="R14" s="295"/>
      <c r="S14" s="128"/>
      <c r="T14" s="114"/>
      <c r="U14" s="242"/>
      <c r="V14" s="223"/>
      <c r="W14" s="114"/>
      <c r="X14" s="133"/>
      <c r="Y14" s="113"/>
      <c r="Z14" s="147"/>
      <c r="AA14" s="135"/>
      <c r="AB14" s="134"/>
      <c r="AC14" s="69"/>
      <c r="AD14" s="69"/>
      <c r="AE14" s="114"/>
      <c r="AF14" s="127"/>
      <c r="AG14" s="113"/>
      <c r="AH14" s="147"/>
      <c r="AI14" s="135"/>
      <c r="AJ14" s="134"/>
      <c r="AK14" s="69"/>
      <c r="AL14" s="69"/>
      <c r="AM14" s="114"/>
      <c r="AN14" s="127"/>
      <c r="AO14" s="113"/>
    </row>
    <row r="15" spans="1:41" s="12" customFormat="1" ht="14.1" customHeight="1">
      <c r="A15" s="379" t="s">
        <v>9</v>
      </c>
      <c r="B15" s="66"/>
      <c r="C15" s="111"/>
      <c r="D15" s="114"/>
      <c r="E15" s="162"/>
      <c r="F15" s="162"/>
      <c r="G15" s="114"/>
      <c r="H15" s="133"/>
      <c r="I15" s="116"/>
      <c r="J15" s="219"/>
      <c r="K15" s="20"/>
      <c r="L15" s="88"/>
      <c r="M15" s="178"/>
      <c r="N15" s="114"/>
      <c r="O15" s="114"/>
      <c r="P15" s="133"/>
      <c r="Q15" s="116"/>
      <c r="R15" s="294"/>
      <c r="S15" s="281"/>
      <c r="T15" s="279"/>
      <c r="U15" s="162"/>
      <c r="V15" s="115"/>
      <c r="W15" s="114"/>
      <c r="X15" s="133"/>
      <c r="Y15" s="113"/>
      <c r="Z15" s="66"/>
      <c r="AA15" s="111"/>
      <c r="AB15" s="115"/>
      <c r="AC15" s="162"/>
      <c r="AD15" s="162"/>
      <c r="AE15" s="114"/>
      <c r="AF15" s="133"/>
      <c r="AG15" s="120"/>
      <c r="AH15" s="66"/>
      <c r="AI15" s="111"/>
      <c r="AJ15" s="115"/>
      <c r="AK15" s="162"/>
      <c r="AL15" s="162"/>
      <c r="AM15" s="114"/>
      <c r="AN15" s="133"/>
      <c r="AO15" s="120"/>
    </row>
    <row r="16" spans="1:41" s="12" customFormat="1" ht="14.1" customHeight="1">
      <c r="A16" s="379"/>
      <c r="B16" s="119"/>
      <c r="C16" s="111"/>
      <c r="D16" s="114"/>
      <c r="E16" s="162"/>
      <c r="F16" s="162"/>
      <c r="G16" s="114"/>
      <c r="H16" s="133"/>
      <c r="I16" s="116"/>
      <c r="J16" s="220"/>
      <c r="K16" s="312"/>
      <c r="L16" s="88"/>
      <c r="M16" s="170"/>
      <c r="N16" s="178"/>
      <c r="O16" s="114"/>
      <c r="P16" s="133"/>
      <c r="Q16" s="116"/>
      <c r="R16" s="295"/>
      <c r="S16" s="281"/>
      <c r="T16" s="279"/>
      <c r="U16" s="261"/>
      <c r="V16" s="261"/>
      <c r="W16" s="261"/>
      <c r="X16" s="133"/>
      <c r="Y16" s="113"/>
      <c r="Z16" s="119"/>
      <c r="AA16" s="111"/>
      <c r="AB16" s="115"/>
      <c r="AC16" s="162"/>
      <c r="AD16" s="162"/>
      <c r="AE16" s="114"/>
      <c r="AF16" s="133"/>
      <c r="AG16" s="113"/>
      <c r="AH16" s="119"/>
      <c r="AI16" s="111"/>
      <c r="AJ16" s="115"/>
      <c r="AK16" s="162"/>
      <c r="AL16" s="162"/>
      <c r="AM16" s="114"/>
      <c r="AN16" s="133"/>
      <c r="AO16" s="113"/>
    </row>
    <row r="17" spans="1:41" s="12" customFormat="1" ht="14.1" customHeight="1">
      <c r="A17" s="379"/>
      <c r="B17" s="119"/>
      <c r="C17" s="111"/>
      <c r="D17" s="114"/>
      <c r="E17" s="162"/>
      <c r="F17" s="170"/>
      <c r="G17" s="114"/>
      <c r="H17" s="133"/>
      <c r="I17" s="113"/>
      <c r="J17" s="220"/>
      <c r="K17" s="20"/>
      <c r="L17" s="88"/>
      <c r="M17" s="114"/>
      <c r="N17" s="310"/>
      <c r="O17" s="114"/>
      <c r="P17" s="133"/>
      <c r="Q17" s="113"/>
      <c r="R17" s="295"/>
      <c r="S17" s="178"/>
      <c r="T17" s="293"/>
      <c r="U17" s="275"/>
      <c r="V17" s="275"/>
      <c r="W17" s="275"/>
      <c r="X17" s="163"/>
      <c r="Y17" s="113"/>
      <c r="Z17" s="119"/>
      <c r="AA17" s="111"/>
      <c r="AB17" s="115"/>
      <c r="AC17" s="162"/>
      <c r="AD17" s="170"/>
      <c r="AE17" s="114"/>
      <c r="AF17" s="133"/>
      <c r="AG17" s="113"/>
      <c r="AH17" s="119"/>
      <c r="AI17" s="111"/>
      <c r="AJ17" s="115"/>
      <c r="AK17" s="162"/>
      <c r="AL17" s="170"/>
      <c r="AM17" s="114"/>
      <c r="AN17" s="133"/>
      <c r="AO17" s="113"/>
    </row>
    <row r="18" spans="1:41" s="12" customFormat="1" ht="14.1" customHeight="1">
      <c r="A18" s="379"/>
      <c r="B18" s="119"/>
      <c r="C18" s="111"/>
      <c r="D18" s="114"/>
      <c r="E18" s="162"/>
      <c r="F18" s="118"/>
      <c r="G18" s="114"/>
      <c r="H18" s="110"/>
      <c r="I18" s="270"/>
      <c r="J18" s="220"/>
      <c r="K18" s="20"/>
      <c r="L18" s="88"/>
      <c r="M18" s="114"/>
      <c r="N18" s="170"/>
      <c r="O18" s="114"/>
      <c r="P18" s="133"/>
      <c r="Q18" s="113"/>
      <c r="R18" s="295"/>
      <c r="S18" s="281"/>
      <c r="T18" s="293"/>
      <c r="U18" s="69"/>
      <c r="V18" s="69"/>
      <c r="W18" s="69"/>
      <c r="X18" s="163"/>
      <c r="Y18" s="113"/>
      <c r="Z18" s="119"/>
      <c r="AA18" s="111"/>
      <c r="AB18" s="115"/>
      <c r="AC18" s="162"/>
      <c r="AD18" s="170"/>
      <c r="AE18" s="114"/>
      <c r="AF18" s="133"/>
      <c r="AG18" s="113"/>
      <c r="AH18" s="119"/>
      <c r="AI18" s="111"/>
      <c r="AJ18" s="115"/>
      <c r="AK18" s="162"/>
      <c r="AL18" s="170"/>
      <c r="AM18" s="114"/>
      <c r="AN18" s="133"/>
      <c r="AO18" s="113"/>
    </row>
    <row r="19" spans="1:41" s="12" customFormat="1" ht="14.1" customHeight="1">
      <c r="A19" s="379"/>
      <c r="B19" s="130"/>
      <c r="C19" s="111"/>
      <c r="D19" s="115"/>
      <c r="E19" s="162"/>
      <c r="F19" s="162"/>
      <c r="G19" s="114"/>
      <c r="H19" s="133"/>
      <c r="I19" s="270"/>
      <c r="J19" s="252"/>
      <c r="K19" s="20"/>
      <c r="L19" s="88"/>
      <c r="M19" s="180"/>
      <c r="N19" s="178"/>
      <c r="O19" s="114"/>
      <c r="P19" s="133"/>
      <c r="Q19" s="113"/>
      <c r="R19" s="295"/>
      <c r="S19" s="281"/>
      <c r="T19" s="293"/>
      <c r="U19" s="162"/>
      <c r="V19" s="115"/>
      <c r="W19" s="162"/>
      <c r="X19" s="163"/>
      <c r="Y19" s="113"/>
      <c r="Z19" s="252"/>
      <c r="AA19" s="111"/>
      <c r="AB19" s="115"/>
      <c r="AC19" s="115"/>
      <c r="AD19" s="115"/>
      <c r="AE19" s="114"/>
      <c r="AF19" s="127"/>
      <c r="AG19" s="120"/>
      <c r="AH19" s="252"/>
      <c r="AI19" s="111"/>
      <c r="AJ19" s="115"/>
      <c r="AK19" s="115"/>
      <c r="AL19" s="115"/>
      <c r="AM19" s="114"/>
      <c r="AN19" s="127"/>
      <c r="AO19" s="120"/>
    </row>
    <row r="20" spans="1:41" s="12" customFormat="1" ht="14.1" customHeight="1">
      <c r="A20" s="379"/>
      <c r="B20" s="258"/>
      <c r="C20" s="70"/>
      <c r="D20" s="69"/>
      <c r="E20" s="69"/>
      <c r="F20" s="69"/>
      <c r="G20" s="69"/>
      <c r="H20" s="127"/>
      <c r="I20" s="113"/>
      <c r="J20" s="258"/>
      <c r="K20" s="70"/>
      <c r="L20" s="69"/>
      <c r="M20" s="69"/>
      <c r="N20" s="69"/>
      <c r="O20" s="69"/>
      <c r="P20" s="127"/>
      <c r="Q20" s="113"/>
      <c r="R20" s="311"/>
      <c r="S20" s="70"/>
      <c r="T20" s="69"/>
      <c r="U20" s="69"/>
      <c r="V20" s="69"/>
      <c r="W20" s="69"/>
      <c r="X20" s="163"/>
      <c r="Y20" s="113"/>
      <c r="Z20" s="272"/>
      <c r="AA20" s="70"/>
      <c r="AB20" s="215"/>
      <c r="AC20" s="69"/>
      <c r="AD20" s="69"/>
      <c r="AE20" s="69"/>
      <c r="AF20" s="127"/>
      <c r="AG20" s="113"/>
      <c r="AH20" s="272"/>
      <c r="AI20" s="70"/>
      <c r="AJ20" s="215"/>
      <c r="AK20" s="69"/>
      <c r="AL20" s="69"/>
      <c r="AM20" s="69"/>
      <c r="AN20" s="127"/>
      <c r="AO20" s="113"/>
    </row>
    <row r="21" spans="1:41" s="12" customFormat="1" ht="14.1" customHeight="1">
      <c r="A21" s="357" t="s">
        <v>1</v>
      </c>
      <c r="B21" s="253" t="s">
        <v>99</v>
      </c>
      <c r="C21" s="214" t="s">
        <v>100</v>
      </c>
      <c r="D21" s="315">
        <v>75</v>
      </c>
      <c r="E21" s="316"/>
      <c r="F21" s="316"/>
      <c r="G21" s="170">
        <f>D21/100</f>
        <v>0.75</v>
      </c>
      <c r="H21" s="317">
        <f>(D21*$D$2)/1000</f>
        <v>270</v>
      </c>
      <c r="I21" s="318"/>
      <c r="J21" s="253" t="s">
        <v>101</v>
      </c>
      <c r="K21" s="214" t="s">
        <v>102</v>
      </c>
      <c r="L21" s="315">
        <v>75</v>
      </c>
      <c r="M21" s="118"/>
      <c r="N21" s="316"/>
      <c r="O21" s="170">
        <f>L21/100</f>
        <v>0.75</v>
      </c>
      <c r="P21" s="317">
        <f>(L21*$D$2)/1000</f>
        <v>270</v>
      </c>
      <c r="Q21" s="318"/>
      <c r="R21" s="243"/>
      <c r="S21" s="214"/>
      <c r="T21" s="315"/>
      <c r="U21" s="316"/>
      <c r="V21" s="316"/>
      <c r="W21" s="170"/>
      <c r="X21" s="317"/>
      <c r="Y21" s="318"/>
      <c r="Z21" s="253" t="s">
        <v>101</v>
      </c>
      <c r="AA21" s="214" t="s">
        <v>102</v>
      </c>
      <c r="AB21" s="315">
        <v>75</v>
      </c>
      <c r="AC21" s="118"/>
      <c r="AD21" s="316"/>
      <c r="AE21" s="170">
        <f>AB21/100</f>
        <v>0.75</v>
      </c>
      <c r="AF21" s="317">
        <f>(AB21*$D$2)/1000</f>
        <v>270</v>
      </c>
      <c r="AG21" s="318"/>
      <c r="AH21" s="243" t="s">
        <v>99</v>
      </c>
      <c r="AI21" s="214" t="s">
        <v>100</v>
      </c>
      <c r="AJ21" s="215">
        <v>75</v>
      </c>
      <c r="AK21" s="69"/>
      <c r="AL21" s="69"/>
      <c r="AM21" s="114">
        <f>AJ21/100</f>
        <v>0.75</v>
      </c>
      <c r="AN21" s="133">
        <f>(AJ21*$D$2)/1000</f>
        <v>270</v>
      </c>
      <c r="AO21" s="116"/>
    </row>
    <row r="22" spans="1:41" s="83" customFormat="1" ht="14.1" customHeight="1">
      <c r="A22" s="358"/>
      <c r="B22" s="253" t="s">
        <v>103</v>
      </c>
      <c r="C22" s="355" t="s">
        <v>104</v>
      </c>
      <c r="D22" s="115"/>
      <c r="E22" s="115"/>
      <c r="F22" s="115"/>
      <c r="G22" s="114"/>
      <c r="H22" s="127"/>
      <c r="I22" s="113"/>
      <c r="J22" s="253" t="s">
        <v>105</v>
      </c>
      <c r="K22" s="355" t="s">
        <v>104</v>
      </c>
      <c r="L22" s="115"/>
      <c r="M22" s="115"/>
      <c r="N22" s="115"/>
      <c r="O22" s="114"/>
      <c r="P22" s="127"/>
      <c r="Q22" s="113"/>
      <c r="R22" s="243"/>
      <c r="S22" s="355"/>
      <c r="T22" s="115"/>
      <c r="U22" s="115"/>
      <c r="V22" s="115"/>
      <c r="W22" s="114"/>
      <c r="X22" s="127"/>
      <c r="Y22" s="113"/>
      <c r="Z22" s="253" t="s">
        <v>105</v>
      </c>
      <c r="AA22" s="355" t="s">
        <v>104</v>
      </c>
      <c r="AB22" s="115"/>
      <c r="AC22" s="115"/>
      <c r="AD22" s="115"/>
      <c r="AE22" s="114"/>
      <c r="AF22" s="127"/>
      <c r="AG22" s="113"/>
      <c r="AH22" s="243" t="s">
        <v>103</v>
      </c>
      <c r="AI22" s="355" t="s">
        <v>104</v>
      </c>
      <c r="AJ22" s="115"/>
      <c r="AK22" s="115"/>
      <c r="AL22" s="115"/>
      <c r="AM22" s="114"/>
      <c r="AN22" s="127"/>
      <c r="AO22" s="113"/>
    </row>
    <row r="23" spans="1:41" s="83" customFormat="1" ht="14.1" customHeight="1">
      <c r="A23" s="358"/>
      <c r="B23" s="253" t="s">
        <v>106</v>
      </c>
      <c r="C23" s="356"/>
      <c r="D23" s="115"/>
      <c r="E23" s="115"/>
      <c r="F23" s="69"/>
      <c r="G23" s="114"/>
      <c r="H23" s="127"/>
      <c r="I23" s="113"/>
      <c r="J23" s="253" t="s">
        <v>106</v>
      </c>
      <c r="K23" s="356"/>
      <c r="L23" s="215"/>
      <c r="M23" s="115"/>
      <c r="N23" s="69"/>
      <c r="O23" s="114"/>
      <c r="P23" s="127"/>
      <c r="Q23" s="113"/>
      <c r="R23" s="243"/>
      <c r="S23" s="356"/>
      <c r="T23" s="115"/>
      <c r="U23" s="115"/>
      <c r="V23" s="69"/>
      <c r="W23" s="114"/>
      <c r="X23" s="127"/>
      <c r="Y23" s="113"/>
      <c r="Z23" s="253" t="s">
        <v>106</v>
      </c>
      <c r="AA23" s="356"/>
      <c r="AB23" s="215"/>
      <c r="AC23" s="115"/>
      <c r="AD23" s="69"/>
      <c r="AE23" s="114"/>
      <c r="AF23" s="127"/>
      <c r="AG23" s="113"/>
      <c r="AH23" s="243" t="s">
        <v>106</v>
      </c>
      <c r="AI23" s="356"/>
      <c r="AJ23" s="115"/>
      <c r="AK23" s="115"/>
      <c r="AL23" s="69"/>
      <c r="AM23" s="114"/>
      <c r="AN23" s="127"/>
      <c r="AO23" s="113"/>
    </row>
    <row r="24" spans="1:41" s="12" customFormat="1" ht="14.1" customHeight="1">
      <c r="A24" s="359"/>
      <c r="B24" s="118" t="s">
        <v>107</v>
      </c>
      <c r="C24" s="356"/>
      <c r="D24" s="115"/>
      <c r="E24" s="115"/>
      <c r="F24" s="115"/>
      <c r="G24" s="114"/>
      <c r="H24" s="127"/>
      <c r="I24" s="113"/>
      <c r="J24" s="119" t="s">
        <v>107</v>
      </c>
      <c r="K24" s="356"/>
      <c r="L24" s="115"/>
      <c r="M24" s="115"/>
      <c r="N24" s="115"/>
      <c r="O24" s="114"/>
      <c r="P24" s="127"/>
      <c r="Q24" s="113"/>
      <c r="R24" s="244"/>
      <c r="S24" s="356"/>
      <c r="T24" s="115"/>
      <c r="U24" s="115"/>
      <c r="V24" s="115"/>
      <c r="W24" s="114"/>
      <c r="X24" s="127"/>
      <c r="Y24" s="113"/>
      <c r="Z24" s="119" t="s">
        <v>107</v>
      </c>
      <c r="AA24" s="356"/>
      <c r="AB24" s="115"/>
      <c r="AC24" s="115"/>
      <c r="AD24" s="115"/>
      <c r="AE24" s="114"/>
      <c r="AF24" s="127"/>
      <c r="AG24" s="113"/>
      <c r="AH24" s="244" t="s">
        <v>107</v>
      </c>
      <c r="AI24" s="356"/>
      <c r="AJ24" s="115"/>
      <c r="AK24" s="115"/>
      <c r="AL24" s="115"/>
      <c r="AM24" s="114"/>
      <c r="AN24" s="127"/>
      <c r="AO24" s="113"/>
    </row>
    <row r="25" spans="1:41" s="12" customFormat="1" ht="14.1" customHeight="1">
      <c r="A25" s="357" t="s">
        <v>10</v>
      </c>
      <c r="B25" s="171"/>
      <c r="C25" s="79"/>
      <c r="D25" s="88"/>
      <c r="E25" s="114"/>
      <c r="F25" s="114"/>
      <c r="G25" s="114"/>
      <c r="H25" s="127"/>
      <c r="I25" s="113"/>
      <c r="J25" s="66"/>
      <c r="K25" s="278"/>
      <c r="L25" s="114"/>
      <c r="M25" s="169"/>
      <c r="N25" s="103"/>
      <c r="O25" s="114"/>
      <c r="P25" s="133"/>
      <c r="Q25" s="82"/>
      <c r="R25" s="86"/>
      <c r="S25" s="77"/>
      <c r="T25" s="85"/>
      <c r="U25" s="81"/>
      <c r="V25" s="85"/>
      <c r="W25" s="164"/>
      <c r="X25" s="101"/>
      <c r="Y25" s="82"/>
      <c r="Z25" s="171"/>
      <c r="AA25" s="284"/>
      <c r="AB25" s="114"/>
      <c r="AC25" s="88"/>
      <c r="AD25" s="88"/>
      <c r="AE25" s="114"/>
      <c r="AF25" s="133"/>
      <c r="AG25" s="113"/>
      <c r="AH25" s="171"/>
      <c r="AI25" s="284"/>
      <c r="AJ25" s="114"/>
      <c r="AK25" s="88"/>
      <c r="AL25" s="88"/>
      <c r="AM25" s="114"/>
      <c r="AN25" s="133"/>
      <c r="AO25" s="113"/>
    </row>
    <row r="26" spans="1:41" s="12" customFormat="1" ht="14.1" customHeight="1">
      <c r="A26" s="358"/>
      <c r="B26" s="92"/>
      <c r="C26" s="79"/>
      <c r="D26" s="88"/>
      <c r="E26" s="178"/>
      <c r="F26" s="114"/>
      <c r="G26" s="178"/>
      <c r="H26" s="127"/>
      <c r="I26" s="120"/>
      <c r="J26" s="119"/>
      <c r="K26" s="111"/>
      <c r="L26" s="114"/>
      <c r="M26" s="81"/>
      <c r="N26" s="85"/>
      <c r="O26" s="114"/>
      <c r="P26" s="133"/>
      <c r="Q26" s="100"/>
      <c r="R26" s="87"/>
      <c r="S26" s="77"/>
      <c r="T26" s="85"/>
      <c r="U26" s="169"/>
      <c r="V26" s="81"/>
      <c r="W26" s="94"/>
      <c r="X26" s="101"/>
      <c r="Y26" s="82"/>
      <c r="Z26" s="92"/>
      <c r="AA26" s="285"/>
      <c r="AB26" s="114"/>
      <c r="AC26" s="117"/>
      <c r="AD26" s="115"/>
      <c r="AE26" s="117"/>
      <c r="AF26" s="133"/>
      <c r="AG26" s="116"/>
      <c r="AH26" s="92"/>
      <c r="AI26" s="285"/>
      <c r="AJ26" s="114"/>
      <c r="AK26" s="117"/>
      <c r="AL26" s="115"/>
      <c r="AM26" s="117"/>
      <c r="AN26" s="133"/>
      <c r="AO26" s="116"/>
    </row>
    <row r="27" spans="1:41" s="12" customFormat="1" ht="14.1" customHeight="1">
      <c r="A27" s="358"/>
      <c r="B27" s="92"/>
      <c r="C27" s="93"/>
      <c r="D27" s="15"/>
      <c r="E27" s="114"/>
      <c r="F27" s="114"/>
      <c r="G27" s="114"/>
      <c r="H27" s="127"/>
      <c r="I27" s="120"/>
      <c r="J27" s="119"/>
      <c r="K27" s="278"/>
      <c r="L27" s="114"/>
      <c r="M27" s="88"/>
      <c r="N27" s="88"/>
      <c r="O27" s="114"/>
      <c r="P27" s="133"/>
      <c r="Q27" s="100"/>
      <c r="R27" s="80"/>
      <c r="S27" s="20"/>
      <c r="T27" s="85"/>
      <c r="U27" s="104"/>
      <c r="V27" s="103"/>
      <c r="W27" s="73"/>
      <c r="X27" s="101"/>
      <c r="Y27" s="82"/>
      <c r="Z27" s="87"/>
      <c r="AA27" s="286"/>
      <c r="AB27" s="279"/>
      <c r="AC27" s="88"/>
      <c r="AD27" s="88"/>
      <c r="AE27" s="88"/>
      <c r="AF27" s="38"/>
      <c r="AG27" s="82"/>
      <c r="AH27" s="87"/>
      <c r="AI27" s="286"/>
      <c r="AJ27" s="279"/>
      <c r="AK27" s="88"/>
      <c r="AL27" s="88"/>
      <c r="AM27" s="88"/>
      <c r="AN27" s="38"/>
      <c r="AO27" s="82"/>
    </row>
    <row r="28" spans="1:41" s="12" customFormat="1" ht="14.1" customHeight="1">
      <c r="A28" s="358"/>
      <c r="B28" s="92"/>
      <c r="C28" s="241"/>
      <c r="D28" s="15"/>
      <c r="E28" s="114"/>
      <c r="F28" s="114"/>
      <c r="G28" s="114"/>
      <c r="H28" s="127"/>
      <c r="I28" s="113"/>
      <c r="J28" s="119"/>
      <c r="K28" s="260"/>
      <c r="L28" s="114"/>
      <c r="M28" s="88"/>
      <c r="N28" s="88"/>
      <c r="O28" s="114"/>
      <c r="P28" s="133"/>
      <c r="Q28" s="100"/>
      <c r="R28" s="80"/>
      <c r="S28" s="77"/>
      <c r="T28" s="85"/>
      <c r="U28" s="81"/>
      <c r="V28" s="164"/>
      <c r="W28" s="94"/>
      <c r="X28" s="101"/>
      <c r="Y28" s="82"/>
      <c r="Z28" s="87"/>
      <c r="AA28" s="287"/>
      <c r="AB28" s="114"/>
      <c r="AC28" s="89"/>
      <c r="AD28" s="89"/>
      <c r="AE28" s="88"/>
      <c r="AF28" s="38"/>
      <c r="AG28" s="136"/>
      <c r="AH28" s="87"/>
      <c r="AI28" s="287"/>
      <c r="AJ28" s="114"/>
      <c r="AK28" s="89"/>
      <c r="AL28" s="89"/>
      <c r="AM28" s="88"/>
      <c r="AN28" s="38"/>
      <c r="AO28" s="136"/>
    </row>
    <row r="29" spans="1:41" s="12" customFormat="1" ht="14.1" customHeight="1">
      <c r="A29" s="358"/>
      <c r="B29" s="92"/>
      <c r="C29" s="79"/>
      <c r="D29" s="88"/>
      <c r="E29" s="307"/>
      <c r="F29" s="307"/>
      <c r="G29" s="88"/>
      <c r="H29" s="161"/>
      <c r="I29" s="168"/>
      <c r="J29" s="119"/>
      <c r="K29" s="260"/>
      <c r="L29" s="279"/>
      <c r="M29" s="88"/>
      <c r="N29" s="88"/>
      <c r="O29" s="88"/>
      <c r="P29" s="133"/>
      <c r="Q29" s="100"/>
      <c r="R29" s="80"/>
      <c r="S29" s="77"/>
      <c r="T29" s="85"/>
      <c r="U29" s="76"/>
      <c r="V29" s="85"/>
      <c r="W29" s="85"/>
      <c r="X29" s="101"/>
      <c r="Y29" s="82"/>
      <c r="Z29" s="92"/>
      <c r="AA29" s="287"/>
      <c r="AB29" s="114"/>
      <c r="AC29" s="89"/>
      <c r="AD29" s="89"/>
      <c r="AE29" s="89"/>
      <c r="AF29" s="152"/>
      <c r="AG29" s="82"/>
      <c r="AH29" s="92"/>
      <c r="AI29" s="287"/>
      <c r="AJ29" s="114"/>
      <c r="AK29" s="89"/>
      <c r="AL29" s="89"/>
      <c r="AM29" s="89"/>
      <c r="AN29" s="152"/>
      <c r="AO29" s="82"/>
    </row>
    <row r="30" spans="1:41" s="83" customFormat="1" ht="14.1" customHeight="1">
      <c r="A30" s="358"/>
      <c r="B30" s="130"/>
      <c r="C30" s="308"/>
      <c r="D30" s="309"/>
      <c r="E30" s="307"/>
      <c r="F30" s="307"/>
      <c r="G30" s="88"/>
      <c r="H30" s="161"/>
      <c r="I30" s="168"/>
      <c r="J30" s="119"/>
      <c r="K30" s="260"/>
      <c r="L30" s="114"/>
      <c r="M30" s="89"/>
      <c r="N30" s="89"/>
      <c r="O30" s="88"/>
      <c r="P30" s="133"/>
      <c r="Q30" s="82"/>
      <c r="R30" s="280"/>
      <c r="S30" s="77"/>
      <c r="T30" s="85"/>
      <c r="U30" s="76"/>
      <c r="V30" s="85"/>
      <c r="W30" s="85"/>
      <c r="X30" s="101"/>
      <c r="Y30" s="82"/>
      <c r="Z30" s="130"/>
      <c r="AA30" s="77"/>
      <c r="AB30" s="85"/>
      <c r="AC30" s="76"/>
      <c r="AD30" s="85"/>
      <c r="AE30" s="94"/>
      <c r="AF30" s="38"/>
      <c r="AG30" s="184"/>
      <c r="AH30" s="130"/>
      <c r="AI30" s="77"/>
      <c r="AJ30" s="85"/>
      <c r="AK30" s="76"/>
      <c r="AL30" s="85"/>
      <c r="AM30" s="94"/>
      <c r="AN30" s="38"/>
      <c r="AO30" s="184"/>
    </row>
    <row r="31" spans="1:41" s="12" customFormat="1" ht="14.1" customHeight="1">
      <c r="A31" s="359"/>
      <c r="B31" s="130" t="s">
        <v>52</v>
      </c>
      <c r="C31" s="71" t="s">
        <v>79</v>
      </c>
      <c r="D31" s="72">
        <v>1</v>
      </c>
      <c r="E31" s="28"/>
      <c r="F31" s="28"/>
      <c r="G31" s="88"/>
      <c r="H31" s="136"/>
      <c r="I31" s="137"/>
      <c r="J31" s="130" t="s">
        <v>52</v>
      </c>
      <c r="K31" s="71"/>
      <c r="L31" s="72"/>
      <c r="M31" s="28"/>
      <c r="N31" s="28"/>
      <c r="O31" s="28"/>
      <c r="P31" s="37"/>
      <c r="Q31" s="137"/>
      <c r="R31" s="186"/>
      <c r="S31" s="187"/>
      <c r="T31" s="72"/>
      <c r="U31" s="28"/>
      <c r="V31" s="28"/>
      <c r="W31" s="28"/>
      <c r="X31" s="37"/>
      <c r="Y31" s="137"/>
      <c r="Z31" s="188"/>
      <c r="AA31" s="187"/>
      <c r="AB31" s="72"/>
      <c r="AC31" s="28"/>
      <c r="AD31" s="28"/>
      <c r="AE31" s="28"/>
      <c r="AF31" s="37"/>
      <c r="AG31" s="168"/>
      <c r="AH31" s="188"/>
      <c r="AI31" s="187"/>
      <c r="AJ31" s="72"/>
      <c r="AK31" s="28"/>
      <c r="AL31" s="28"/>
      <c r="AM31" s="28"/>
      <c r="AN31" s="37"/>
      <c r="AO31" s="168"/>
    </row>
    <row r="32" spans="1:41" s="12" customFormat="1" ht="14.1" customHeight="1">
      <c r="A32" s="323"/>
      <c r="B32" s="95"/>
      <c r="C32" s="138" t="s">
        <v>41</v>
      </c>
      <c r="D32" s="139"/>
      <c r="E32" s="140"/>
      <c r="F32" s="140"/>
      <c r="G32" s="140"/>
      <c r="H32" s="197"/>
      <c r="I32" s="198" t="s">
        <v>76</v>
      </c>
      <c r="J32" s="95"/>
      <c r="K32" s="138" t="s">
        <v>36</v>
      </c>
      <c r="L32" s="150"/>
      <c r="M32" s="140"/>
      <c r="N32" s="140"/>
      <c r="O32" s="140"/>
      <c r="P32" s="197"/>
      <c r="Q32" s="198" t="s">
        <v>76</v>
      </c>
      <c r="R32" s="148"/>
      <c r="S32" s="138" t="s">
        <v>36</v>
      </c>
      <c r="T32" s="139"/>
      <c r="U32" s="140"/>
      <c r="V32" s="140"/>
      <c r="W32" s="140"/>
      <c r="X32" s="197"/>
      <c r="Y32" s="198" t="s">
        <v>75</v>
      </c>
      <c r="Z32" s="22"/>
      <c r="AA32" s="138" t="s">
        <v>36</v>
      </c>
      <c r="AB32" s="139"/>
      <c r="AC32" s="140"/>
      <c r="AD32" s="140"/>
      <c r="AE32" s="140"/>
      <c r="AF32" s="197"/>
      <c r="AG32" s="198" t="s">
        <v>76</v>
      </c>
      <c r="AH32" s="22"/>
      <c r="AI32" s="138" t="s">
        <v>36</v>
      </c>
      <c r="AJ32" s="139"/>
      <c r="AK32" s="140"/>
      <c r="AL32" s="140"/>
      <c r="AM32" s="140"/>
      <c r="AN32" s="197"/>
      <c r="AO32" s="198" t="s">
        <v>76</v>
      </c>
    </row>
    <row r="33" spans="1:41" s="16" customFormat="1" ht="14.1" customHeight="1">
      <c r="A33" s="373"/>
      <c r="B33" s="376" t="s">
        <v>42</v>
      </c>
      <c r="C33" s="47" t="s">
        <v>47</v>
      </c>
      <c r="D33" s="121"/>
      <c r="E33" s="141"/>
      <c r="F33" s="141"/>
      <c r="G33" s="141"/>
      <c r="H33" s="199"/>
      <c r="I33" s="58">
        <f>SUM(E5:E31)</f>
        <v>6</v>
      </c>
      <c r="J33" s="360" t="s">
        <v>37</v>
      </c>
      <c r="K33" s="47" t="s">
        <v>49</v>
      </c>
      <c r="L33" s="57"/>
      <c r="M33" s="151"/>
      <c r="N33" s="151"/>
      <c r="O33" s="151"/>
      <c r="P33" s="199"/>
      <c r="Q33" s="58">
        <f>SUM(M5:M31)</f>
        <v>5</v>
      </c>
      <c r="R33" s="363" t="s">
        <v>37</v>
      </c>
      <c r="S33" s="47" t="s">
        <v>49</v>
      </c>
      <c r="T33" s="57"/>
      <c r="U33" s="151"/>
      <c r="V33" s="151"/>
      <c r="W33" s="151"/>
      <c r="X33" s="199"/>
      <c r="Y33" s="58">
        <f>SUM(U5:U31)</f>
        <v>5</v>
      </c>
      <c r="Z33" s="363" t="s">
        <v>37</v>
      </c>
      <c r="AA33" s="47" t="s">
        <v>49</v>
      </c>
      <c r="AB33" s="57"/>
      <c r="AC33" s="151"/>
      <c r="AD33" s="151"/>
      <c r="AE33" s="151"/>
      <c r="AF33" s="199"/>
      <c r="AG33" s="58">
        <f>SUM(AC5:AC31)</f>
        <v>6</v>
      </c>
      <c r="AH33" s="363" t="s">
        <v>37</v>
      </c>
      <c r="AI33" s="47" t="s">
        <v>47</v>
      </c>
      <c r="AJ33" s="57"/>
      <c r="AK33" s="151"/>
      <c r="AL33" s="151"/>
      <c r="AM33" s="151"/>
      <c r="AN33" s="199"/>
      <c r="AO33" s="58">
        <f>SUM(AK5:AK31)</f>
        <v>6</v>
      </c>
    </row>
    <row r="34" spans="1:41" s="17" customFormat="1" ht="14.1" customHeight="1">
      <c r="A34" s="374"/>
      <c r="B34" s="377"/>
      <c r="C34" s="48" t="s">
        <v>48</v>
      </c>
      <c r="D34" s="122"/>
      <c r="E34" s="141"/>
      <c r="F34" s="141"/>
      <c r="G34" s="141"/>
      <c r="H34" s="199"/>
      <c r="I34" s="58">
        <f>SUM(F5:F31)</f>
        <v>0</v>
      </c>
      <c r="J34" s="361"/>
      <c r="K34" s="48" t="s">
        <v>50</v>
      </c>
      <c r="L34" s="58"/>
      <c r="M34" s="151"/>
      <c r="N34" s="151"/>
      <c r="O34" s="151"/>
      <c r="P34" s="199"/>
      <c r="Q34" s="58">
        <f>SUM(N5:N31)</f>
        <v>0</v>
      </c>
      <c r="R34" s="364"/>
      <c r="S34" s="48" t="s">
        <v>50</v>
      </c>
      <c r="T34" s="58"/>
      <c r="U34" s="151"/>
      <c r="V34" s="151"/>
      <c r="W34" s="151"/>
      <c r="X34" s="199"/>
      <c r="Y34" s="58">
        <f>SUM(V5:V31)</f>
        <v>0</v>
      </c>
      <c r="Z34" s="364"/>
      <c r="AA34" s="48" t="s">
        <v>50</v>
      </c>
      <c r="AB34" s="58"/>
      <c r="AC34" s="151"/>
      <c r="AD34" s="151"/>
      <c r="AE34" s="151"/>
      <c r="AF34" s="199"/>
      <c r="AG34" s="58">
        <f>SUM(AD5:AD31)</f>
        <v>0</v>
      </c>
      <c r="AH34" s="364"/>
      <c r="AI34" s="48" t="s">
        <v>48</v>
      </c>
      <c r="AJ34" s="58"/>
      <c r="AK34" s="151"/>
      <c r="AL34" s="151"/>
      <c r="AM34" s="151"/>
      <c r="AN34" s="199"/>
      <c r="AO34" s="58">
        <f>SUM(AL5:AL31)</f>
        <v>0</v>
      </c>
    </row>
    <row r="35" spans="1:41" s="17" customFormat="1" ht="14.1" customHeight="1">
      <c r="A35" s="374"/>
      <c r="B35" s="377"/>
      <c r="C35" s="49" t="s">
        <v>43</v>
      </c>
      <c r="D35" s="123"/>
      <c r="E35" s="121"/>
      <c r="F35" s="121"/>
      <c r="G35" s="121"/>
      <c r="H35" s="200"/>
      <c r="I35" s="58">
        <f>SUM(G7:G31)</f>
        <v>0.75</v>
      </c>
      <c r="J35" s="361"/>
      <c r="K35" s="49" t="s">
        <v>38</v>
      </c>
      <c r="L35" s="59"/>
      <c r="M35" s="57"/>
      <c r="N35" s="57"/>
      <c r="O35" s="57"/>
      <c r="P35" s="200"/>
      <c r="Q35" s="58">
        <f>SUM(O7:O31)</f>
        <v>0.75</v>
      </c>
      <c r="R35" s="364"/>
      <c r="S35" s="49" t="s">
        <v>38</v>
      </c>
      <c r="T35" s="59"/>
      <c r="U35" s="57"/>
      <c r="V35" s="57"/>
      <c r="W35" s="57"/>
      <c r="X35" s="200"/>
      <c r="Y35" s="58">
        <f>SUM(W7:W31)</f>
        <v>0</v>
      </c>
      <c r="Z35" s="364"/>
      <c r="AA35" s="49" t="s">
        <v>38</v>
      </c>
      <c r="AB35" s="59"/>
      <c r="AC35" s="57"/>
      <c r="AD35" s="57"/>
      <c r="AE35" s="57"/>
      <c r="AF35" s="200"/>
      <c r="AG35" s="58">
        <f>SUM(AE7:AE31)</f>
        <v>0.75</v>
      </c>
      <c r="AH35" s="364"/>
      <c r="AI35" s="49" t="s">
        <v>38</v>
      </c>
      <c r="AJ35" s="59"/>
      <c r="AK35" s="57"/>
      <c r="AL35" s="57"/>
      <c r="AM35" s="57"/>
      <c r="AN35" s="200"/>
      <c r="AO35" s="58">
        <f>SUM(AM7:AM31)</f>
        <v>0.75</v>
      </c>
    </row>
    <row r="36" spans="1:41" s="16" customFormat="1" ht="14.1" customHeight="1">
      <c r="A36" s="374"/>
      <c r="B36" s="377"/>
      <c r="C36" s="49" t="s">
        <v>44</v>
      </c>
      <c r="D36" s="123"/>
      <c r="E36" s="122"/>
      <c r="F36" s="122"/>
      <c r="G36" s="122"/>
      <c r="H36" s="60"/>
      <c r="I36" s="58">
        <f>D31</f>
        <v>1</v>
      </c>
      <c r="J36" s="361"/>
      <c r="K36" s="49" t="s">
        <v>39</v>
      </c>
      <c r="L36" s="59"/>
      <c r="M36" s="58"/>
      <c r="N36" s="58"/>
      <c r="O36" s="58"/>
      <c r="P36" s="60"/>
      <c r="Q36" s="58">
        <f>L31</f>
        <v>0</v>
      </c>
      <c r="R36" s="364"/>
      <c r="S36" s="49" t="s">
        <v>39</v>
      </c>
      <c r="T36" s="59"/>
      <c r="U36" s="58"/>
      <c r="V36" s="58"/>
      <c r="W36" s="58"/>
      <c r="X36" s="60"/>
      <c r="Y36" s="58">
        <f>T31</f>
        <v>0</v>
      </c>
      <c r="Z36" s="364"/>
      <c r="AA36" s="49" t="s">
        <v>39</v>
      </c>
      <c r="AB36" s="59"/>
      <c r="AC36" s="58"/>
      <c r="AD36" s="58"/>
      <c r="AE36" s="58"/>
      <c r="AF36" s="60"/>
      <c r="AG36" s="58">
        <f>AB31</f>
        <v>0</v>
      </c>
      <c r="AH36" s="364"/>
      <c r="AI36" s="49" t="s">
        <v>39</v>
      </c>
      <c r="AJ36" s="59"/>
      <c r="AK36" s="58"/>
      <c r="AL36" s="58"/>
      <c r="AM36" s="58"/>
      <c r="AN36" s="60"/>
      <c r="AO36" s="58">
        <f>AJ31</f>
        <v>0</v>
      </c>
    </row>
    <row r="37" spans="1:41" s="16" customFormat="1" ht="14.1" customHeight="1">
      <c r="A37" s="374"/>
      <c r="B37" s="377"/>
      <c r="C37" s="50" t="s">
        <v>108</v>
      </c>
      <c r="D37" s="123"/>
      <c r="E37" s="123"/>
      <c r="F37" s="123"/>
      <c r="G37" s="123"/>
      <c r="H37" s="59"/>
      <c r="I37" s="58">
        <v>0</v>
      </c>
      <c r="J37" s="361"/>
      <c r="K37" s="50" t="s">
        <v>108</v>
      </c>
      <c r="L37" s="59"/>
      <c r="M37" s="59"/>
      <c r="N37" s="59"/>
      <c r="O37" s="59"/>
      <c r="P37" s="59"/>
      <c r="Q37" s="58">
        <v>0</v>
      </c>
      <c r="R37" s="364"/>
      <c r="S37" s="50" t="s">
        <v>108</v>
      </c>
      <c r="T37" s="59"/>
      <c r="U37" s="59"/>
      <c r="V37" s="59"/>
      <c r="W37" s="59"/>
      <c r="X37" s="59"/>
      <c r="Y37" s="58">
        <v>0</v>
      </c>
      <c r="Z37" s="364"/>
      <c r="AA37" s="50" t="s">
        <v>108</v>
      </c>
      <c r="AB37" s="59"/>
      <c r="AC37" s="59"/>
      <c r="AD37" s="59"/>
      <c r="AE37" s="59"/>
      <c r="AF37" s="59"/>
      <c r="AG37" s="58">
        <v>0</v>
      </c>
      <c r="AH37" s="364"/>
      <c r="AI37" s="50" t="s">
        <v>108</v>
      </c>
      <c r="AJ37" s="59"/>
      <c r="AK37" s="59"/>
      <c r="AL37" s="59"/>
      <c r="AM37" s="59"/>
      <c r="AN37" s="59"/>
      <c r="AO37" s="58">
        <v>0</v>
      </c>
    </row>
    <row r="38" spans="1:41" s="16" customFormat="1" ht="14.1" customHeight="1">
      <c r="A38" s="374"/>
      <c r="B38" s="377"/>
      <c r="C38" s="50" t="s">
        <v>112</v>
      </c>
      <c r="D38" s="123"/>
      <c r="E38" s="123"/>
      <c r="F38" s="123"/>
      <c r="G38" s="123"/>
      <c r="H38" s="59"/>
      <c r="I38" s="58">
        <v>2.5</v>
      </c>
      <c r="J38" s="361"/>
      <c r="K38" s="50" t="s">
        <v>112</v>
      </c>
      <c r="L38" s="59"/>
      <c r="M38" s="59"/>
      <c r="N38" s="59"/>
      <c r="O38" s="59"/>
      <c r="P38" s="59"/>
      <c r="Q38" s="58">
        <v>2.5</v>
      </c>
      <c r="R38" s="364"/>
      <c r="S38" s="50" t="s">
        <v>112</v>
      </c>
      <c r="T38" s="59"/>
      <c r="U38" s="59"/>
      <c r="V38" s="59"/>
      <c r="W38" s="59"/>
      <c r="X38" s="59"/>
      <c r="Y38" s="58">
        <v>2.5</v>
      </c>
      <c r="Z38" s="364"/>
      <c r="AA38" s="50" t="s">
        <v>112</v>
      </c>
      <c r="AB38" s="59"/>
      <c r="AC38" s="59"/>
      <c r="AD38" s="59"/>
      <c r="AE38" s="59"/>
      <c r="AF38" s="59"/>
      <c r="AG38" s="58">
        <v>2.5</v>
      </c>
      <c r="AH38" s="364"/>
      <c r="AI38" s="50" t="s">
        <v>112</v>
      </c>
      <c r="AJ38" s="59"/>
      <c r="AK38" s="59"/>
      <c r="AL38" s="59"/>
      <c r="AM38" s="59"/>
      <c r="AN38" s="59"/>
      <c r="AO38" s="58">
        <v>2.5</v>
      </c>
    </row>
    <row r="39" spans="1:41" s="16" customFormat="1" ht="14.1" customHeight="1">
      <c r="A39" s="375"/>
      <c r="B39" s="378"/>
      <c r="C39" s="49" t="s">
        <v>45</v>
      </c>
      <c r="D39" s="123"/>
      <c r="E39" s="123"/>
      <c r="F39" s="123"/>
      <c r="G39" s="123"/>
      <c r="H39" s="124"/>
      <c r="I39" s="60">
        <f>(I33*70)+(I34*75)+(I35*25)+(I36*60)+(I37*150)+(I38*45)</f>
        <v>611.25</v>
      </c>
      <c r="J39" s="362"/>
      <c r="K39" s="49" t="s">
        <v>28</v>
      </c>
      <c r="L39" s="59"/>
      <c r="M39" s="59"/>
      <c r="N39" s="59"/>
      <c r="O39" s="59"/>
      <c r="P39" s="60"/>
      <c r="Q39" s="60">
        <f>(Q33*70)+(Q34*75)+(Q35*25)+(Q36*60)+(Q37*150)+(Q38*45)</f>
        <v>481.25</v>
      </c>
      <c r="R39" s="365"/>
      <c r="S39" s="49" t="s">
        <v>28</v>
      </c>
      <c r="T39" s="59"/>
      <c r="U39" s="59"/>
      <c r="V39" s="59"/>
      <c r="W39" s="59"/>
      <c r="X39" s="60"/>
      <c r="Y39" s="60">
        <f>(Y33*70)+(Y34*75)+(Y35*25)+(Y36*60)+(Y37*150)+(Y38*45)</f>
        <v>462.5</v>
      </c>
      <c r="Z39" s="365"/>
      <c r="AA39" s="49" t="s">
        <v>28</v>
      </c>
      <c r="AB39" s="59"/>
      <c r="AC39" s="59"/>
      <c r="AD39" s="59"/>
      <c r="AE39" s="59"/>
      <c r="AF39" s="60"/>
      <c r="AG39" s="60">
        <f>(AG33*70)+(AG34*75)+(AG35*25)+(AG36*60)+(AG37*150)+(AG38*45)</f>
        <v>551.25</v>
      </c>
      <c r="AH39" s="365"/>
      <c r="AI39" s="49" t="s">
        <v>28</v>
      </c>
      <c r="AJ39" s="59"/>
      <c r="AK39" s="59"/>
      <c r="AL39" s="59"/>
      <c r="AM39" s="59"/>
      <c r="AN39" s="60"/>
      <c r="AO39" s="60">
        <f>(AO33*70)+(AO34*75)+(AO35*25)+(AO36*60)+(AO37*150)+(AO38*45)</f>
        <v>551.25</v>
      </c>
    </row>
    <row r="40" spans="1:41" ht="6.75" customHeight="1">
      <c r="C40" s="54"/>
      <c r="F40" s="4"/>
      <c r="G40" s="4"/>
      <c r="K40" s="54"/>
      <c r="AA40" s="54"/>
      <c r="AB40"/>
      <c r="AC40"/>
      <c r="AI40" s="54"/>
    </row>
    <row r="41" spans="1:41" ht="19.5" customHeight="1">
      <c r="C41" s="54" t="s">
        <v>33</v>
      </c>
      <c r="F41" s="4"/>
      <c r="G41" s="4"/>
      <c r="K41" s="54" t="s">
        <v>40</v>
      </c>
      <c r="S41" s="10" t="s">
        <v>34</v>
      </c>
      <c r="AA41" s="54"/>
      <c r="AB41"/>
      <c r="AC41"/>
      <c r="AI41" s="54"/>
    </row>
    <row r="42" spans="1:41" ht="18.75" customHeight="1">
      <c r="C42" s="350" t="s">
        <v>98</v>
      </c>
      <c r="D42" s="350"/>
      <c r="E42" s="350"/>
      <c r="F42" s="350"/>
      <c r="G42" s="350"/>
      <c r="H42" s="350"/>
      <c r="I42" s="350"/>
      <c r="J42" s="350"/>
      <c r="K42" s="350"/>
      <c r="L42" s="350"/>
      <c r="M42" s="350"/>
      <c r="N42" s="350"/>
      <c r="O42" s="350"/>
      <c r="AA42" s="54"/>
      <c r="AB42"/>
      <c r="AC42"/>
      <c r="AI42" s="54"/>
    </row>
    <row r="43" spans="1:41" ht="14.1" customHeight="1">
      <c r="L43"/>
      <c r="T43" s="2"/>
      <c r="U43" s="2"/>
      <c r="AA43" s="56"/>
      <c r="AB43"/>
      <c r="AC43"/>
      <c r="AH43"/>
      <c r="AI43"/>
      <c r="AN43"/>
    </row>
    <row r="44" spans="1:41" ht="14.1" customHeight="1">
      <c r="T44" s="2"/>
      <c r="U44" s="2"/>
      <c r="AA44" s="56"/>
      <c r="AB44"/>
      <c r="AC44"/>
      <c r="AH44"/>
      <c r="AI44"/>
      <c r="AN44"/>
    </row>
    <row r="45" spans="1:41" ht="14.1" customHeight="1">
      <c r="T45" s="2"/>
      <c r="U45" s="2"/>
      <c r="AA45" s="56"/>
      <c r="AB45"/>
      <c r="AC45"/>
      <c r="AH45"/>
      <c r="AI45"/>
      <c r="AN45"/>
    </row>
    <row r="46" spans="1:41" ht="14.1" customHeight="1">
      <c r="T46" s="2"/>
      <c r="U46" s="2"/>
      <c r="AA46" s="56"/>
      <c r="AB46"/>
      <c r="AC46"/>
      <c r="AH46"/>
      <c r="AI46"/>
      <c r="AN46"/>
    </row>
    <row r="47" spans="1:41" ht="14.1" customHeight="1">
      <c r="T47" s="2"/>
      <c r="U47" s="2"/>
      <c r="AA47" s="56"/>
      <c r="AB47"/>
      <c r="AC47"/>
      <c r="AH47"/>
      <c r="AI47"/>
      <c r="AN47"/>
    </row>
  </sheetData>
  <mergeCells count="26">
    <mergeCell ref="C42:O42"/>
    <mergeCell ref="A25:A31"/>
    <mergeCell ref="C22:C24"/>
    <mergeCell ref="K22:K24"/>
    <mergeCell ref="S22:S24"/>
    <mergeCell ref="D1:J1"/>
    <mergeCell ref="S3:T3"/>
    <mergeCell ref="C3:D3"/>
    <mergeCell ref="K2:AO2"/>
    <mergeCell ref="AI3:AJ3"/>
    <mergeCell ref="D2:E2"/>
    <mergeCell ref="AA22:AA24"/>
    <mergeCell ref="AI22:AI24"/>
    <mergeCell ref="A3:A4"/>
    <mergeCell ref="AA3:AB3"/>
    <mergeCell ref="K3:L3"/>
    <mergeCell ref="A21:A24"/>
    <mergeCell ref="A5:A7"/>
    <mergeCell ref="A8:A14"/>
    <mergeCell ref="A15:A20"/>
    <mergeCell ref="AH33:AH39"/>
    <mergeCell ref="A33:A39"/>
    <mergeCell ref="B33:B39"/>
    <mergeCell ref="J33:J39"/>
    <mergeCell ref="R33:R39"/>
    <mergeCell ref="Z33:Z39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2</vt:i4>
      </vt:variant>
    </vt:vector>
  </HeadingPairs>
  <TitlesOfParts>
    <vt:vector size="7" baseType="lpstr">
      <vt:lpstr>2月菜單</vt:lpstr>
      <vt:lpstr>素食</vt:lpstr>
      <vt:lpstr>第四週</vt:lpstr>
      <vt:lpstr>第五週</vt:lpstr>
      <vt:lpstr>工作表1</vt:lpstr>
      <vt:lpstr>'2月菜單'!Print_Area</vt:lpstr>
      <vt:lpstr>素食!Print_Area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username</cp:lastModifiedBy>
  <cp:lastPrinted>2022-01-05T23:51:48Z</cp:lastPrinted>
  <dcterms:created xsi:type="dcterms:W3CDTF">2010-08-25T11:17:24Z</dcterms:created>
  <dcterms:modified xsi:type="dcterms:W3CDTF">2022-02-10T07:27:56Z</dcterms:modified>
</cp:coreProperties>
</file>